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develop_cloud\bid_entry\07申請書\doc\ver8\reg_common\"/>
    </mc:Choice>
  </mc:AlternateContent>
  <xr:revisionPtr revIDLastSave="0" documentId="13_ncr:1_{C819539F-94EC-44A9-96DA-B754F33E3853}" xr6:coauthVersionLast="47" xr6:coauthVersionMax="47" xr10:uidLastSave="{00000000-0000-0000-0000-000000000000}"/>
  <workbookProtection workbookAlgorithmName="SHA-512" workbookHashValue="MiE2vhFGqsRdNWtV//jNHC8zk6IO9BDwjX+7MQdFBIYX9T1MeiBOnkgD9VbFhQi730V2l8cZ+GB1hoeOyjmvNw==" workbookSaltValue="ZGOf18q5buVUB9V/yrt9Yw==" workbookSpinCount="100000" lockStructure="1"/>
  <bookViews>
    <workbookView xWindow="-120" yWindow="-120" windowWidth="29040" windowHeight="15720" xr2:uid="{00000000-000D-0000-FFFF-FFFF00000000}"/>
  </bookViews>
  <sheets>
    <sheet name="入力シート" sheetId="7" r:id="rId1"/>
    <sheet name="settings" sheetId="8" state="hidden" r:id="rId2"/>
  </sheets>
  <definedNames>
    <definedName name="_xlnm.Print_Titles" localSheetId="0">入力シート!$1:$1</definedName>
    <definedName name="希望">入力シート!$A$214</definedName>
    <definedName name="許可コード">settings!$A$10:$A$57</definedName>
    <definedName name="都道府県3">settings!$A$1</definedName>
    <definedName name="都道府県4">settings!$A$2</definedName>
    <definedName name="日付例">settings!$A$3</definedName>
    <definedName name="日付例_s">settings!$A$4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8" i="7" l="1"/>
  <c r="A245" i="7"/>
  <c r="A244" i="7"/>
  <c r="A243" i="7"/>
  <c r="A242" i="7"/>
  <c r="A241" i="7"/>
  <c r="A240" i="7"/>
  <c r="A239" i="7"/>
  <c r="A238" i="7"/>
  <c r="A237" i="7"/>
  <c r="A236" i="7"/>
  <c r="A235" i="7"/>
  <c r="A234" i="7"/>
  <c r="A233" i="7"/>
  <c r="A232" i="7"/>
  <c r="A231" i="7"/>
  <c r="A230" i="7"/>
  <c r="A229" i="7"/>
  <c r="A228" i="7"/>
  <c r="A227" i="7"/>
  <c r="A226" i="7"/>
  <c r="A225" i="7"/>
  <c r="A224" i="7"/>
  <c r="A223" i="7"/>
  <c r="A222" i="7"/>
  <c r="A221" i="7"/>
  <c r="A220" i="7"/>
  <c r="A219" i="7"/>
  <c r="A218" i="7"/>
  <c r="A217" i="7"/>
  <c r="A216" i="7"/>
  <c r="A215" i="7"/>
  <c r="A214" i="7"/>
  <c r="A210" i="7"/>
  <c r="A208" i="7"/>
  <c r="A180" i="7"/>
  <c r="A179" i="7"/>
  <c r="A178" i="7"/>
  <c r="A176" i="7"/>
  <c r="A161" i="7"/>
  <c r="A159" i="7"/>
  <c r="A157" i="7"/>
  <c r="A153" i="7"/>
  <c r="A151" i="7"/>
  <c r="A149" i="7"/>
  <c r="A120" i="7"/>
  <c r="A118" i="7"/>
  <c r="A87" i="7"/>
  <c r="A85" i="7"/>
  <c r="A83" i="7"/>
  <c r="A81" i="7"/>
  <c r="A79" i="7"/>
  <c r="A77" i="7"/>
  <c r="A75" i="7"/>
  <c r="A73" i="7"/>
  <c r="A71" i="7"/>
  <c r="A69" i="7"/>
  <c r="A63" i="7"/>
  <c r="A40" i="7"/>
  <c r="A36" i="7"/>
  <c r="A34" i="7"/>
  <c r="A32" i="7"/>
  <c r="A30" i="7"/>
  <c r="A28" i="7"/>
  <c r="A26" i="7"/>
  <c r="A24" i="7"/>
  <c r="A22" i="7"/>
  <c r="A20" i="7"/>
  <c r="N252" i="7"/>
  <c r="J211" i="7"/>
  <c r="D210" i="7"/>
  <c r="D212" i="7" s="1"/>
  <c r="D247" i="7" s="1"/>
  <c r="D170" i="7"/>
  <c r="D172" i="7" s="1"/>
  <c r="D174" i="7" s="1"/>
  <c r="D183" i="7" s="1"/>
  <c r="D185" i="7" s="1"/>
  <c r="D187" i="7" s="1"/>
  <c r="D189" i="7" s="1"/>
  <c r="D197" i="7" s="1"/>
  <c r="E246" i="7" l="1"/>
  <c r="D250" i="7"/>
  <c r="A2" i="8" l="1"/>
  <c r="A1" i="8"/>
</calcChain>
</file>

<file path=xl/sharedStrings.xml><?xml version="1.0" encoding="utf-8"?>
<sst xmlns="http://schemas.openxmlformats.org/spreadsheetml/2006/main" count="326" uniqueCount="261">
  <si>
    <t>郵便番号</t>
    <rPh sb="0" eb="4">
      <t>ユウビンバンゴウ</t>
    </rPh>
    <phoneticPr fontId="5"/>
  </si>
  <si>
    <t>所在地</t>
    <rPh sb="0" eb="3">
      <t>ショザイチ</t>
    </rPh>
    <phoneticPr fontId="5"/>
  </si>
  <si>
    <t>商号又は名称カナ</t>
    <rPh sb="0" eb="2">
      <t>ショウゴウ</t>
    </rPh>
    <rPh sb="2" eb="3">
      <t>マタ</t>
    </rPh>
    <rPh sb="4" eb="6">
      <t>メイショウ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</si>
  <si>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</si>
  <si>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代表者氏名カナ</t>
    <rPh sb="0" eb="3">
      <t>ダイヒョウシャ</t>
    </rPh>
    <rPh sb="3" eb="5">
      <t>シメイ</t>
    </rPh>
    <phoneticPr fontId="5"/>
  </si>
  <si>
    <t>代表者氏名</t>
    <rPh sb="0" eb="3">
      <t>ダイヒョウシャ</t>
    </rPh>
    <rPh sb="3" eb="5">
      <t>シメイ</t>
    </rPh>
    <phoneticPr fontId="5"/>
  </si>
  <si>
    <t>電話番号</t>
    <rPh sb="0" eb="2">
      <t>デンワ</t>
    </rPh>
    <rPh sb="2" eb="4">
      <t>バンゴウ</t>
    </rPh>
    <phoneticPr fontId="5"/>
  </si>
  <si>
    <t>ＦＡＸ番号</t>
    <rPh sb="3" eb="5">
      <t>バンゴウ</t>
    </rPh>
    <phoneticPr fontId="5"/>
  </si>
  <si>
    <t>担当者部署</t>
    <rPh sb="0" eb="3">
      <t>タントウシャ</t>
    </rPh>
    <rPh sb="3" eb="5">
      <t>ブショ</t>
    </rPh>
    <phoneticPr fontId="5"/>
  </si>
  <si>
    <t>E-mailアドレス</t>
    <phoneticPr fontId="5"/>
  </si>
  <si>
    <t>全角カタカナで入力してください。姓と名は１文字分空けてください。</t>
    <phoneticPr fontId="4"/>
  </si>
  <si>
    <t>姓と名は１文字分空けてください。</t>
    <phoneticPr fontId="4"/>
  </si>
  <si>
    <t>許可番号</t>
    <rPh sb="0" eb="2">
      <t>キョカ</t>
    </rPh>
    <rPh sb="2" eb="4">
      <t>バンゴウ</t>
    </rPh>
    <phoneticPr fontId="5"/>
  </si>
  <si>
    <t>営業年数</t>
    <rPh sb="0" eb="2">
      <t>エイギョウ</t>
    </rPh>
    <rPh sb="2" eb="4">
      <t>ネンスウ</t>
    </rPh>
    <phoneticPr fontId="5"/>
  </si>
  <si>
    <t>総職員数</t>
    <rPh sb="0" eb="1">
      <t>ソウ</t>
    </rPh>
    <rPh sb="1" eb="4">
      <t>ショクインスウ</t>
    </rPh>
    <phoneticPr fontId="5"/>
  </si>
  <si>
    <t>年</t>
    <rPh sb="0" eb="1">
      <t>ネン</t>
    </rPh>
    <phoneticPr fontId="4"/>
  </si>
  <si>
    <t>人</t>
    <rPh sb="0" eb="1">
      <t>ニン</t>
    </rPh>
    <phoneticPr fontId="4"/>
  </si>
  <si>
    <t>都道府県から入力してください。</t>
    <phoneticPr fontId="4"/>
  </si>
  <si>
    <t>代表者役職</t>
    <rPh sb="0" eb="3">
      <t>ダイヒョウシャ</t>
    </rPh>
    <rPh sb="3" eb="5">
      <t>ヤクショク</t>
    </rPh>
    <phoneticPr fontId="5"/>
  </si>
  <si>
    <t>受任者役職</t>
    <rPh sb="0" eb="2">
      <t>ジュニン</t>
    </rPh>
    <rPh sb="2" eb="3">
      <t>シャ</t>
    </rPh>
    <rPh sb="3" eb="5">
      <t>ヤクショク</t>
    </rPh>
    <phoneticPr fontId="5"/>
  </si>
  <si>
    <t>受任者氏名カナ</t>
    <rPh sb="0" eb="2">
      <t>ジュニン</t>
    </rPh>
    <rPh sb="2" eb="3">
      <t>シャ</t>
    </rPh>
    <rPh sb="3" eb="5">
      <t>シメイ</t>
    </rPh>
    <phoneticPr fontId="5"/>
  </si>
  <si>
    <t>受任者氏名</t>
    <rPh sb="0" eb="2">
      <t>ジュニン</t>
    </rPh>
    <rPh sb="2" eb="3">
      <t>シャ</t>
    </rPh>
    <rPh sb="3" eb="5">
      <t>シメイ</t>
    </rPh>
    <phoneticPr fontId="5"/>
  </si>
  <si>
    <t>担当者氏名カナ</t>
    <rPh sb="0" eb="3">
      <t>タントウシャ</t>
    </rPh>
    <rPh sb="3" eb="5">
      <t>シメイ</t>
    </rPh>
    <phoneticPr fontId="5"/>
  </si>
  <si>
    <t>担当者氏名</t>
    <rPh sb="0" eb="3">
      <t>タントウシャ</t>
    </rPh>
    <rPh sb="3" eb="5">
      <t>シメイ</t>
    </rPh>
    <phoneticPr fontId="5"/>
  </si>
  <si>
    <t>A.主たる営業所(本社)情報</t>
    <rPh sb="2" eb="3">
      <t>シュ</t>
    </rPh>
    <rPh sb="5" eb="8">
      <t>エイギョウショ</t>
    </rPh>
    <rPh sb="9" eb="11">
      <t>ホンシャ</t>
    </rPh>
    <rPh sb="12" eb="14">
      <t>ジョウホウ</t>
    </rPh>
    <phoneticPr fontId="4"/>
  </si>
  <si>
    <t>B.契約する営業所情報</t>
    <rPh sb="2" eb="4">
      <t>ケイヤク</t>
    </rPh>
    <rPh sb="6" eb="9">
      <t>エイギョウショ</t>
    </rPh>
    <rPh sb="9" eb="11">
      <t>ジョウホウ</t>
    </rPh>
    <phoneticPr fontId="4"/>
  </si>
  <si>
    <t>C.担当者情報</t>
    <phoneticPr fontId="4"/>
  </si>
  <si>
    <t>入札・契約権限の委任</t>
    <rPh sb="8" eb="10">
      <t>イニン</t>
    </rPh>
    <phoneticPr fontId="4"/>
  </si>
  <si>
    <t>行政書士氏名カナ</t>
    <rPh sb="0" eb="2">
      <t>ギョウセイ</t>
    </rPh>
    <rPh sb="2" eb="4">
      <t>ショシ</t>
    </rPh>
    <rPh sb="4" eb="6">
      <t>シメイ</t>
    </rPh>
    <phoneticPr fontId="5"/>
  </si>
  <si>
    <t>行政書士氏名</t>
    <rPh sb="0" eb="2">
      <t>ギョウセイ</t>
    </rPh>
    <rPh sb="2" eb="4">
      <t>ショシ</t>
    </rPh>
    <rPh sb="4" eb="6">
      <t>シメイ</t>
    </rPh>
    <phoneticPr fontId="5"/>
  </si>
  <si>
    <t xml:space="preserve"> エクセルの計算方法は「自動」に設定してください。</t>
    <rPh sb="6" eb="8">
      <t>ケイサン</t>
    </rPh>
    <rPh sb="8" eb="10">
      <t>ホウホウ</t>
    </rPh>
    <rPh sb="12" eb="14">
      <t>ジドウ</t>
    </rPh>
    <rPh sb="16" eb="18">
      <t>セッテイ</t>
    </rPh>
    <phoneticPr fontId="4"/>
  </si>
  <si>
    <t xml:space="preserve"> 行の追加、削除、シートの変更などはできません。</t>
    <rPh sb="1" eb="2">
      <t>ギョウ</t>
    </rPh>
    <rPh sb="3" eb="5">
      <t>ツイカ</t>
    </rPh>
    <rPh sb="6" eb="8">
      <t>サクジョ</t>
    </rPh>
    <rPh sb="13" eb="15">
      <t>ヘンコウ</t>
    </rPh>
    <phoneticPr fontId="4"/>
  </si>
  <si>
    <t>E.経営情報</t>
    <rPh sb="2" eb="4">
      <t>ケイエイ</t>
    </rPh>
    <rPh sb="4" eb="6">
      <t>ジョウホウ</t>
    </rPh>
    <phoneticPr fontId="4"/>
  </si>
  <si>
    <t>F.業種情報</t>
    <rPh sb="2" eb="4">
      <t>ギョウシュ</t>
    </rPh>
    <rPh sb="4" eb="6">
      <t>ジョウホウ</t>
    </rPh>
    <phoneticPr fontId="4"/>
  </si>
  <si>
    <t>01:北海道知事</t>
  </si>
  <si>
    <t>02:青森県知事</t>
  </si>
  <si>
    <t>03:岩手県知事</t>
  </si>
  <si>
    <t>04:宮城県知事</t>
  </si>
  <si>
    <t>05:秋田県知事</t>
  </si>
  <si>
    <t>06:山形県知事</t>
  </si>
  <si>
    <t>07:福島県知事</t>
  </si>
  <si>
    <t>08:茨城県知事</t>
  </si>
  <si>
    <t>09:栃木県知事</t>
  </si>
  <si>
    <t>10:群馬県知事</t>
  </si>
  <si>
    <t>11:埼玉県知事</t>
  </si>
  <si>
    <t>12:千葉県知事</t>
  </si>
  <si>
    <t>13:東京都知事</t>
  </si>
  <si>
    <t>14:神奈川県知事</t>
  </si>
  <si>
    <t>15:新潟県知事</t>
  </si>
  <si>
    <t>16:富山県知事</t>
  </si>
  <si>
    <t>17:石川県知事</t>
  </si>
  <si>
    <t>18:福井県知事</t>
  </si>
  <si>
    <t>19:山梨県知事</t>
  </si>
  <si>
    <t>20:長野県知事</t>
  </si>
  <si>
    <t>21:岐阜県知事</t>
  </si>
  <si>
    <t>22:静岡県知事</t>
  </si>
  <si>
    <t>23:愛知県知事</t>
  </si>
  <si>
    <t>24:三重県知事</t>
  </si>
  <si>
    <t>25:滋賀県知事</t>
  </si>
  <si>
    <t>26:京都府知事</t>
  </si>
  <si>
    <t>27:大阪府知事</t>
  </si>
  <si>
    <t>28:兵庫県知事</t>
  </si>
  <si>
    <t>29:奈良県知事</t>
  </si>
  <si>
    <t>30:和歌山県知事</t>
  </si>
  <si>
    <t>31:鳥取県知事</t>
  </si>
  <si>
    <t>32:島根県知事</t>
  </si>
  <si>
    <t>33:岡山県知事</t>
  </si>
  <si>
    <t>34:広島県知事</t>
  </si>
  <si>
    <t>35:山口県知事</t>
  </si>
  <si>
    <t>36:徳島県知事</t>
  </si>
  <si>
    <t>37:香川県知事</t>
  </si>
  <si>
    <t>38:愛媛県知事</t>
  </si>
  <si>
    <t>39:高知県知事</t>
  </si>
  <si>
    <t>40:福岡県知事</t>
  </si>
  <si>
    <t>41:佐賀県知事</t>
  </si>
  <si>
    <t>42:長崎県知事</t>
  </si>
  <si>
    <t>43:熊本県知事</t>
  </si>
  <si>
    <t>44:大分県知事</t>
  </si>
  <si>
    <t>45:宮崎県知事</t>
  </si>
  <si>
    <t>46:鹿児島県知事</t>
  </si>
  <si>
    <t>47:沖縄県知事</t>
  </si>
  <si>
    <t>第</t>
    <rPh sb="0" eb="1">
      <t>ダイ</t>
    </rPh>
    <phoneticPr fontId="4"/>
  </si>
  <si>
    <t>号</t>
    <phoneticPr fontId="4"/>
  </si>
  <si>
    <t>許可</t>
    <rPh sb="0" eb="2">
      <t>キョカ</t>
    </rPh>
    <phoneticPr fontId="4"/>
  </si>
  <si>
    <t>D.行政書士情報</t>
    <phoneticPr fontId="4"/>
  </si>
  <si>
    <t>正式名称で入力してください。個人の場合は「代表者」と入力してください。</t>
    <phoneticPr fontId="4"/>
  </si>
  <si>
    <t>部署がない場合は「本社」又は「本店」と入力し、個人の場合は「本店」と入力してください。</t>
    <rPh sb="0" eb="2">
      <t>ブショ</t>
    </rPh>
    <rPh sb="5" eb="7">
      <t>バアイ</t>
    </rPh>
    <rPh sb="9" eb="11">
      <t>ホンシャ</t>
    </rPh>
    <rPh sb="12" eb="13">
      <t>マタ</t>
    </rPh>
    <rPh sb="15" eb="17">
      <t>ホンテン</t>
    </rPh>
    <rPh sb="19" eb="21">
      <t>ニュウリョク</t>
    </rPh>
    <rPh sb="23" eb="25">
      <t>コジン</t>
    </rPh>
    <rPh sb="26" eb="28">
      <t>バアイ</t>
    </rPh>
    <rPh sb="30" eb="32">
      <t>ホンテン</t>
    </rPh>
    <rPh sb="34" eb="36">
      <t>ニュウリョク</t>
    </rPh>
    <phoneticPr fontId="4"/>
  </si>
  <si>
    <t>保有していない場合は、入力する必要はありません。</t>
    <rPh sb="0" eb="2">
      <t>ホユウ</t>
    </rPh>
    <rPh sb="7" eb="9">
      <t>バアイ</t>
    </rPh>
    <rPh sb="15" eb="17">
      <t>ヒツヨウ</t>
    </rPh>
    <phoneticPr fontId="4"/>
  </si>
  <si>
    <t>建設</t>
  </si>
  <si>
    <t>半角の数字とハイフンで入力してください。保有していない場合は、入力する必要はありません。</t>
    <phoneticPr fontId="4"/>
  </si>
  <si>
    <t>登記上の所在地</t>
    <rPh sb="0" eb="3">
      <t>トウキジョウ</t>
    </rPh>
    <rPh sb="4" eb="7">
      <t>ショザイチ</t>
    </rPh>
    <phoneticPr fontId="5"/>
  </si>
  <si>
    <t>支店・営業所に入札・契約権限を委任する場合、(1)入札・契約権限の委任欄にリストから「する」を選択し、支店・営業所情報を入力してください。</t>
    <phoneticPr fontId="4"/>
  </si>
  <si>
    <t>行政書士が代理申請する場合、(1)代理申請欄にリストから「する」を選択し、行政書士情報を入力してください。</t>
    <rPh sb="0" eb="2">
      <t>ギョウセイ</t>
    </rPh>
    <rPh sb="2" eb="4">
      <t>ショシ</t>
    </rPh>
    <rPh sb="5" eb="7">
      <t>ダイリ</t>
    </rPh>
    <rPh sb="7" eb="9">
      <t>シンセイ</t>
    </rPh>
    <rPh sb="11" eb="13">
      <t>バアイ</t>
    </rPh>
    <rPh sb="17" eb="19">
      <t>ダイリ</t>
    </rPh>
    <rPh sb="19" eb="21">
      <t>シンセイ</t>
    </rPh>
    <rPh sb="21" eb="22">
      <t>ラン</t>
    </rPh>
    <rPh sb="33" eb="35">
      <t>センタク</t>
    </rPh>
    <rPh sb="37" eb="39">
      <t>ギョウセイ</t>
    </rPh>
    <rPh sb="39" eb="41">
      <t>ショシ</t>
    </rPh>
    <rPh sb="41" eb="43">
      <t>ジョウホウ</t>
    </rPh>
    <rPh sb="44" eb="46">
      <t>ニュウリョク</t>
    </rPh>
    <phoneticPr fontId="4"/>
  </si>
  <si>
    <t>代理申請</t>
    <rPh sb="0" eb="2">
      <t>ダイリ</t>
    </rPh>
    <rPh sb="2" eb="4">
      <t>シンセイ</t>
    </rPh>
    <phoneticPr fontId="11"/>
  </si>
  <si>
    <t>リストから選択してください。</t>
    <phoneticPr fontId="4"/>
  </si>
  <si>
    <t>この申請書の事務手続きをした方の情報を入力してください。申請書の確認で問い合わせをする場合があります。
行政書士に依頼している場合は、「D.行政書士情報」に入力してください。</t>
    <phoneticPr fontId="4"/>
  </si>
  <si>
    <t>外資状況</t>
    <rPh sb="0" eb="2">
      <t>ガイシ</t>
    </rPh>
    <rPh sb="2" eb="4">
      <t>ジョウキョウ</t>
    </rPh>
    <phoneticPr fontId="5"/>
  </si>
  <si>
    <t>該当する外資区分の選択欄にリストから「○」を選択してください。
(b)、(c)の場合は、国名を入力してください。
(d)の場合は、国名、外資比率を入力してください。3か国以上ある場合は上位2か国を入力してください。
外資とは、外国資本がおおむね50%を超える場合を指します。</t>
    <phoneticPr fontId="5"/>
  </si>
  <si>
    <t>外資区分</t>
    <rPh sb="0" eb="2">
      <t>ガイシ</t>
    </rPh>
    <rPh sb="2" eb="4">
      <t>クブン</t>
    </rPh>
    <phoneticPr fontId="5"/>
  </si>
  <si>
    <t>選択</t>
    <rPh sb="0" eb="2">
      <t>センタク</t>
    </rPh>
    <phoneticPr fontId="5"/>
  </si>
  <si>
    <t>国名</t>
    <rPh sb="0" eb="1">
      <t>クニ</t>
    </rPh>
    <rPh sb="1" eb="2">
      <t>メイ</t>
    </rPh>
    <phoneticPr fontId="4"/>
  </si>
  <si>
    <t>外資比率 (%)</t>
    <rPh sb="0" eb="2">
      <t>ガイシ</t>
    </rPh>
    <rPh sb="2" eb="4">
      <t>ヒリツ</t>
    </rPh>
    <phoneticPr fontId="4"/>
  </si>
  <si>
    <t>(a)外資なし</t>
    <rPh sb="3" eb="5">
      <t>ガイシ</t>
    </rPh>
    <phoneticPr fontId="5"/>
  </si>
  <si>
    <t>(b)外国籍会社</t>
    <rPh sb="3" eb="6">
      <t>ガイコクセキ</t>
    </rPh>
    <rPh sb="6" eb="8">
      <t>ガイシャ</t>
    </rPh>
    <phoneticPr fontId="5"/>
  </si>
  <si>
    <t>(c)日本国籍会社(外資比率100%)</t>
    <phoneticPr fontId="5"/>
  </si>
  <si>
    <t>%</t>
    <phoneticPr fontId="5"/>
  </si>
  <si>
    <t>(d)日本国籍会社</t>
    <phoneticPr fontId="5"/>
  </si>
  <si>
    <t>例)1000001　「-（ハイフン）」を使わず7桁の数字のみで入力してください。</t>
    <phoneticPr fontId="4"/>
  </si>
  <si>
    <t>例)0000-00-0000　半角の数字とハイフンで入力してください。</t>
    <phoneticPr fontId="4"/>
  </si>
  <si>
    <t>例)所長　正式名称で入力してください。</t>
    <phoneticPr fontId="4"/>
  </si>
  <si>
    <t>主要取引金融機関</t>
    <rPh sb="0" eb="4">
      <t>シュヨウトリヒキ</t>
    </rPh>
    <rPh sb="4" eb="8">
      <t>キンユウキカン</t>
    </rPh>
    <phoneticPr fontId="5"/>
  </si>
  <si>
    <t>退職金制度の加入状況</t>
    <rPh sb="0" eb="5">
      <t>タイショクキンセイド</t>
    </rPh>
    <rPh sb="6" eb="10">
      <t>カニュウジョウキョウ</t>
    </rPh>
    <phoneticPr fontId="5"/>
  </si>
  <si>
    <t>受付区分</t>
    <rPh sb="0" eb="4">
      <t>ウケツケクブン</t>
    </rPh>
    <phoneticPr fontId="4"/>
  </si>
  <si>
    <t>資本金</t>
    <rPh sb="0" eb="3">
      <t>シホンキン</t>
    </rPh>
    <phoneticPr fontId="4"/>
  </si>
  <si>
    <t>千円</t>
    <rPh sb="0" eb="2">
      <t>センエン</t>
    </rPh>
    <phoneticPr fontId="4"/>
  </si>
  <si>
    <t>)</t>
    <phoneticPr fontId="4"/>
  </si>
  <si>
    <t>土木工事</t>
    <rPh sb="0" eb="4">
      <t>ドボクコウジ</t>
    </rPh>
    <phoneticPr fontId="4"/>
  </si>
  <si>
    <t>建築工事</t>
    <rPh sb="0" eb="4">
      <t>ケンチクコウジ</t>
    </rPh>
    <phoneticPr fontId="4"/>
  </si>
  <si>
    <t>一般土木工事</t>
    <rPh sb="0" eb="4">
      <t>イッパンドボク</t>
    </rPh>
    <rPh sb="4" eb="6">
      <t>コウジ</t>
    </rPh>
    <phoneticPr fontId="4"/>
  </si>
  <si>
    <t>アスファルト舗装工事</t>
    <rPh sb="6" eb="8">
      <t>ホソウ</t>
    </rPh>
    <rPh sb="8" eb="10">
      <t>コウジ</t>
    </rPh>
    <phoneticPr fontId="4"/>
  </si>
  <si>
    <t>ＰＣ橋梁（上部）工事</t>
    <rPh sb="2" eb="4">
      <t>キョウリョウ</t>
    </rPh>
    <rPh sb="5" eb="7">
      <t>ジョウブ</t>
    </rPh>
    <rPh sb="8" eb="10">
      <t>コウジ</t>
    </rPh>
    <phoneticPr fontId="4"/>
  </si>
  <si>
    <t>鋼橋梁（上部）工事</t>
    <rPh sb="0" eb="1">
      <t>ハガネ</t>
    </rPh>
    <rPh sb="1" eb="3">
      <t>キョウリョウ</t>
    </rPh>
    <rPh sb="4" eb="6">
      <t>ジョウブ</t>
    </rPh>
    <rPh sb="7" eb="9">
      <t>コウジ</t>
    </rPh>
    <phoneticPr fontId="4"/>
  </si>
  <si>
    <t>しゅんせつ工事</t>
    <rPh sb="5" eb="7">
      <t>コウジ</t>
    </rPh>
    <phoneticPr fontId="4"/>
  </si>
  <si>
    <t>さく井工事</t>
    <rPh sb="2" eb="3">
      <t>イ</t>
    </rPh>
    <rPh sb="3" eb="5">
      <t>コウジ</t>
    </rPh>
    <phoneticPr fontId="4"/>
  </si>
  <si>
    <t>ボーリンググラウト工事</t>
    <rPh sb="9" eb="11">
      <t>コウジ</t>
    </rPh>
    <phoneticPr fontId="4"/>
  </si>
  <si>
    <t>吹付工事</t>
    <rPh sb="0" eb="2">
      <t>フキツケ</t>
    </rPh>
    <rPh sb="2" eb="4">
      <t>コウジ</t>
    </rPh>
    <phoneticPr fontId="4"/>
  </si>
  <si>
    <t>造園工事</t>
    <rPh sb="0" eb="2">
      <t>ゾウエン</t>
    </rPh>
    <rPh sb="2" eb="4">
      <t>コウジ</t>
    </rPh>
    <phoneticPr fontId="4"/>
  </si>
  <si>
    <t>鋼塗装工事</t>
    <rPh sb="0" eb="1">
      <t>ハガネ</t>
    </rPh>
    <rPh sb="1" eb="3">
      <t>トソウ</t>
    </rPh>
    <rPh sb="3" eb="5">
      <t>コウジ</t>
    </rPh>
    <phoneticPr fontId="4"/>
  </si>
  <si>
    <t>区間線及び道路標示工事</t>
    <rPh sb="0" eb="2">
      <t>クカン</t>
    </rPh>
    <rPh sb="2" eb="3">
      <t>セン</t>
    </rPh>
    <rPh sb="3" eb="4">
      <t>オヨ</t>
    </rPh>
    <rPh sb="5" eb="7">
      <t>ドウロ</t>
    </rPh>
    <rPh sb="7" eb="9">
      <t>ヒョウジ</t>
    </rPh>
    <rPh sb="9" eb="11">
      <t>コウジ</t>
    </rPh>
    <phoneticPr fontId="4"/>
  </si>
  <si>
    <t>①機械器具製作据付工事
（揚排水機、送排風機）</t>
    <rPh sb="1" eb="3">
      <t>キカイ</t>
    </rPh>
    <rPh sb="3" eb="5">
      <t>キグ</t>
    </rPh>
    <rPh sb="5" eb="7">
      <t>セイサク</t>
    </rPh>
    <rPh sb="7" eb="11">
      <t>キョヅケコウジ</t>
    </rPh>
    <rPh sb="13" eb="14">
      <t>ヨウ</t>
    </rPh>
    <rPh sb="14" eb="17">
      <t>ハイスイキ</t>
    </rPh>
    <rPh sb="18" eb="19">
      <t>ソウ</t>
    </rPh>
    <rPh sb="19" eb="22">
      <t>ハイフウキ</t>
    </rPh>
    <phoneticPr fontId="4"/>
  </si>
  <si>
    <t>②機械器具製作据付工事
（除塵機、水処理、汚泥処理、上水道）</t>
    <rPh sb="1" eb="5">
      <t>キカイキグ</t>
    </rPh>
    <rPh sb="5" eb="7">
      <t>セイサク</t>
    </rPh>
    <rPh sb="7" eb="9">
      <t>キョツ</t>
    </rPh>
    <rPh sb="9" eb="11">
      <t>コウジ</t>
    </rPh>
    <rPh sb="13" eb="16">
      <t>ジョジンキ</t>
    </rPh>
    <rPh sb="17" eb="18">
      <t>ミズ</t>
    </rPh>
    <rPh sb="18" eb="20">
      <t>ショリ</t>
    </rPh>
    <rPh sb="21" eb="22">
      <t>オ</t>
    </rPh>
    <rPh sb="22" eb="23">
      <t>ドロ</t>
    </rPh>
    <rPh sb="23" eb="25">
      <t>ショリ</t>
    </rPh>
    <rPh sb="26" eb="29">
      <t>ジョウスイドウ</t>
    </rPh>
    <phoneticPr fontId="4"/>
  </si>
  <si>
    <t>③機械器具製作据付工事
（水門、樋門、閘門、門扉）</t>
    <rPh sb="1" eb="7">
      <t>キカイキグセイサク</t>
    </rPh>
    <rPh sb="7" eb="9">
      <t>スエツケ</t>
    </rPh>
    <rPh sb="9" eb="11">
      <t>コウジ</t>
    </rPh>
    <rPh sb="13" eb="15">
      <t>スイモン</t>
    </rPh>
    <rPh sb="16" eb="17">
      <t>ヒ</t>
    </rPh>
    <rPh sb="17" eb="18">
      <t>モン</t>
    </rPh>
    <phoneticPr fontId="4"/>
  </si>
  <si>
    <t>④機械器具製作据付工事
（ラバーダム）</t>
    <rPh sb="1" eb="7">
      <t>キカイキグセイサク</t>
    </rPh>
    <rPh sb="7" eb="9">
      <t>スエツケ</t>
    </rPh>
    <rPh sb="9" eb="11">
      <t>コウジ</t>
    </rPh>
    <phoneticPr fontId="4"/>
  </si>
  <si>
    <t>標識工事</t>
    <rPh sb="0" eb="4">
      <t>ヒョウシキコウジ</t>
    </rPh>
    <phoneticPr fontId="4"/>
  </si>
  <si>
    <t>建築一式工事</t>
    <rPh sb="0" eb="2">
      <t>ケンチク</t>
    </rPh>
    <rPh sb="2" eb="4">
      <t>イッシキ</t>
    </rPh>
    <rPh sb="4" eb="6">
      <t>コウジ</t>
    </rPh>
    <phoneticPr fontId="4"/>
  </si>
  <si>
    <t>家屋解体工事</t>
    <rPh sb="0" eb="2">
      <t>カオク</t>
    </rPh>
    <rPh sb="2" eb="4">
      <t>カイタイ</t>
    </rPh>
    <rPh sb="4" eb="6">
      <t>コウジ</t>
    </rPh>
    <phoneticPr fontId="4"/>
  </si>
  <si>
    <t>電気工事</t>
    <rPh sb="0" eb="2">
      <t>デンキ</t>
    </rPh>
    <rPh sb="2" eb="4">
      <t>コウジ</t>
    </rPh>
    <phoneticPr fontId="4"/>
  </si>
  <si>
    <t>管工事</t>
    <rPh sb="0" eb="1">
      <t>カン</t>
    </rPh>
    <rPh sb="1" eb="3">
      <t>コウジ</t>
    </rPh>
    <phoneticPr fontId="4"/>
  </si>
  <si>
    <t>浄化槽工事</t>
    <rPh sb="0" eb="3">
      <t>ジョウカソウ</t>
    </rPh>
    <rPh sb="3" eb="5">
      <t>コウジ</t>
    </rPh>
    <phoneticPr fontId="4"/>
  </si>
  <si>
    <t>電気通信工事</t>
    <rPh sb="0" eb="2">
      <t>デンキ</t>
    </rPh>
    <rPh sb="2" eb="4">
      <t>ツウシン</t>
    </rPh>
    <rPh sb="4" eb="6">
      <t>コウジ</t>
    </rPh>
    <phoneticPr fontId="4"/>
  </si>
  <si>
    <t>塗装工事</t>
    <rPh sb="0" eb="2">
      <t>トソウ</t>
    </rPh>
    <rPh sb="2" eb="4">
      <t>コウジ</t>
    </rPh>
    <phoneticPr fontId="4"/>
  </si>
  <si>
    <t>防水工事</t>
    <rPh sb="0" eb="2">
      <t>ボウスイ</t>
    </rPh>
    <rPh sb="2" eb="4">
      <t>コウジ</t>
    </rPh>
    <phoneticPr fontId="4"/>
  </si>
  <si>
    <t>内装仕上工事</t>
    <rPh sb="0" eb="2">
      <t>ナイソウ</t>
    </rPh>
    <rPh sb="2" eb="4">
      <t>シア</t>
    </rPh>
    <rPh sb="4" eb="6">
      <t>コウジ</t>
    </rPh>
    <phoneticPr fontId="4"/>
  </si>
  <si>
    <t>昇降機設置工事</t>
    <rPh sb="0" eb="3">
      <t>ショウコウキ</t>
    </rPh>
    <rPh sb="3" eb="5">
      <t>セッチ</t>
    </rPh>
    <rPh sb="5" eb="7">
      <t>コウジ</t>
    </rPh>
    <phoneticPr fontId="4"/>
  </si>
  <si>
    <t>水道施設工事</t>
    <rPh sb="0" eb="2">
      <t>スイドウ</t>
    </rPh>
    <rPh sb="2" eb="6">
      <t>シセツコウジ</t>
    </rPh>
    <phoneticPr fontId="4"/>
  </si>
  <si>
    <t>消防施設工事</t>
    <rPh sb="0" eb="2">
      <t>ショウボウ</t>
    </rPh>
    <rPh sb="2" eb="6">
      <t>シセツコウジ</t>
    </rPh>
    <phoneticPr fontId="4"/>
  </si>
  <si>
    <t>清掃施設工事</t>
    <rPh sb="0" eb="2">
      <t>セイソウ</t>
    </rPh>
    <rPh sb="2" eb="6">
      <t>シセツコウジ</t>
    </rPh>
    <phoneticPr fontId="4"/>
  </si>
  <si>
    <t>%</t>
    <phoneticPr fontId="4"/>
  </si>
  <si>
    <t xml:space="preserve">例)カブシキガイシャスズキグミ　カンサイエイギョウショ
正式名称を全角カタカナで入力してください。支店・営業所名は、１文字空けて入力してください。
</t>
    <phoneticPr fontId="4"/>
  </si>
  <si>
    <t>例)株式会社鈴木組　関西営業所
正式名称で入力してください。支店・営業所名は、１文字空けて入力してください。</t>
    <rPh sb="10" eb="12">
      <t>カンサイ</t>
    </rPh>
    <rPh sb="16" eb="18">
      <t>セイシキ</t>
    </rPh>
    <rPh sb="18" eb="20">
      <t>メイショウ</t>
    </rPh>
    <rPh sb="21" eb="23">
      <t>ニュウリョク</t>
    </rPh>
    <rPh sb="30" eb="32">
      <t>シテン</t>
    </rPh>
    <rPh sb="33" eb="36">
      <t>エイギョウショ</t>
    </rPh>
    <rPh sb="36" eb="37">
      <t>メイ</t>
    </rPh>
    <rPh sb="40" eb="42">
      <t>モジ</t>
    </rPh>
    <rPh sb="42" eb="43">
      <t>ア</t>
    </rPh>
    <rPh sb="45" eb="47">
      <t>ニュウリョク</t>
    </rPh>
    <phoneticPr fontId="4"/>
  </si>
  <si>
    <t>内線番号(</t>
    <phoneticPr fontId="4"/>
  </si>
  <si>
    <t>しない</t>
  </si>
  <si>
    <t>消費税課税の有無</t>
    <rPh sb="0" eb="3">
      <t>ショウヒゼイ</t>
    </rPh>
    <rPh sb="3" eb="5">
      <t>カゼイ</t>
    </rPh>
    <rPh sb="6" eb="8">
      <t>ウム</t>
    </rPh>
    <phoneticPr fontId="5"/>
  </si>
  <si>
    <t>工事の業種</t>
    <rPh sb="0" eb="2">
      <t>コウジ</t>
    </rPh>
    <rPh sb="3" eb="5">
      <t>ギョウシュ</t>
    </rPh>
    <phoneticPr fontId="4"/>
  </si>
  <si>
    <t>希望</t>
    <rPh sb="0" eb="2">
      <t>キボウ</t>
    </rPh>
    <phoneticPr fontId="4"/>
  </si>
  <si>
    <t>全体に対しての工事請負比率(%)</t>
    <rPh sb="0" eb="2">
      <t>ゼンタイ</t>
    </rPh>
    <rPh sb="3" eb="4">
      <t>タイ</t>
    </rPh>
    <rPh sb="7" eb="11">
      <t>コウジウケオイ</t>
    </rPh>
    <rPh sb="11" eb="13">
      <t>ヒリツ</t>
    </rPh>
    <phoneticPr fontId="4"/>
  </si>
  <si>
    <r>
      <t>その他</t>
    </r>
    <r>
      <rPr>
        <sz val="11"/>
        <color rgb="FFFF0000"/>
        <rFont val="ＭＳ ゴシック"/>
        <family val="3"/>
        <charset val="128"/>
      </rPr>
      <t>*1</t>
    </r>
    <rPh sb="2" eb="3">
      <t>タ</t>
    </rPh>
    <phoneticPr fontId="4"/>
  </si>
  <si>
    <t>その他の具体的な内容</t>
    <rPh sb="2" eb="3">
      <t>タ</t>
    </rPh>
    <rPh sb="4" eb="7">
      <t>グタイテキ</t>
    </rPh>
    <rPh sb="8" eb="10">
      <t>ナイヨウ</t>
    </rPh>
    <phoneticPr fontId="4"/>
  </si>
  <si>
    <t>金融機関名(銀行/信用金庫/組合)、および支店名(本店/支店/営業所)を入力してください。例)○○銀行△△支店</t>
    <rPh sb="0" eb="5">
      <t>キンユウキカンメイ</t>
    </rPh>
    <rPh sb="6" eb="8">
      <t>ギンコウ</t>
    </rPh>
    <rPh sb="9" eb="13">
      <t>シンヨウキンコ</t>
    </rPh>
    <rPh sb="14" eb="16">
      <t>クミアイ</t>
    </rPh>
    <rPh sb="21" eb="24">
      <t>シテンメイ</t>
    </rPh>
    <rPh sb="25" eb="27">
      <t>ホンテン</t>
    </rPh>
    <rPh sb="28" eb="30">
      <t>シテン</t>
    </rPh>
    <rPh sb="31" eb="34">
      <t>エイギョウショ</t>
    </rPh>
    <rPh sb="36" eb="38">
      <t>ニュウリョク</t>
    </rPh>
    <rPh sb="45" eb="46">
      <t>レイ</t>
    </rPh>
    <rPh sb="49" eb="51">
      <t>ギンコウ</t>
    </rPh>
    <rPh sb="53" eb="55">
      <t>シテン</t>
    </rPh>
    <phoneticPr fontId="4"/>
  </si>
  <si>
    <t>例)カブシキガイシャスズキグミ　正式名称を全角カタカナで入力してください。</t>
    <phoneticPr fontId="4"/>
  </si>
  <si>
    <t>例)株式会社鈴木組　正式名称で入力してください。</t>
    <phoneticPr fontId="4"/>
  </si>
  <si>
    <t>登記、または住民票上の所在地と「(2)所在地」が一致しているかどうかを、リストから選択してください。</t>
    <phoneticPr fontId="4"/>
  </si>
  <si>
    <t>上郡町 一般競争(指名競争)参加資格審査申請書【建設工事】</t>
    <rPh sb="0" eb="3">
      <t>カミゴオリチョウ</t>
    </rPh>
    <phoneticPr fontId="4"/>
  </si>
  <si>
    <t>計</t>
    <rPh sb="0" eb="1">
      <t>ケイ</t>
    </rPh>
    <phoneticPr fontId="4"/>
  </si>
  <si>
    <t>一致する</t>
  </si>
  <si>
    <t>経営事項審査を受けた時の建設業の許可番号を入力してください。
大臣/知事許可をリストから選択し、番号(6桁以内)を半角の数字で入力してください。例)012345</t>
    <rPh sb="0" eb="2">
      <t>ケイエイ</t>
    </rPh>
    <rPh sb="2" eb="4">
      <t>ジコウ</t>
    </rPh>
    <rPh sb="4" eb="6">
      <t>シンサ</t>
    </rPh>
    <rPh sb="7" eb="8">
      <t>ウ</t>
    </rPh>
    <rPh sb="10" eb="11">
      <t>トキ</t>
    </rPh>
    <rPh sb="12" eb="15">
      <t>ケンセツギョウ</t>
    </rPh>
    <rPh sb="16" eb="18">
      <t>キョカ</t>
    </rPh>
    <rPh sb="18" eb="20">
      <t>バンゴウ</t>
    </rPh>
    <rPh sb="21" eb="23">
      <t>ニュウリョク</t>
    </rPh>
    <rPh sb="31" eb="33">
      <t>ダイジン</t>
    </rPh>
    <rPh sb="34" eb="36">
      <t>チジ</t>
    </rPh>
    <rPh sb="36" eb="38">
      <t>キョカ</t>
    </rPh>
    <rPh sb="44" eb="46">
      <t>センタク</t>
    </rPh>
    <rPh sb="48" eb="50">
      <t>バンゴウ</t>
    </rPh>
    <rPh sb="52" eb="53">
      <t>ケタ</t>
    </rPh>
    <rPh sb="53" eb="55">
      <t>イナイ</t>
    </rPh>
    <rPh sb="57" eb="59">
      <t>ハンカク</t>
    </rPh>
    <rPh sb="60" eb="62">
      <t>スウジ</t>
    </rPh>
    <rPh sb="63" eb="65">
      <t>ニュウリョク</t>
    </rPh>
    <rPh sb="72" eb="73">
      <t>レイ</t>
    </rPh>
    <phoneticPr fontId="4"/>
  </si>
  <si>
    <t>ISOの登録</t>
    <rPh sb="4" eb="6">
      <t>トウロク</t>
    </rPh>
    <phoneticPr fontId="4"/>
  </si>
  <si>
    <t>規格</t>
    <rPh sb="0" eb="2">
      <t>キカク</t>
    </rPh>
    <phoneticPr fontId="5"/>
  </si>
  <si>
    <t>登録の有無</t>
    <rPh sb="0" eb="2">
      <t>トウロク</t>
    </rPh>
    <rPh sb="3" eb="5">
      <t>ウム</t>
    </rPh>
    <phoneticPr fontId="4"/>
  </si>
  <si>
    <t>ISO9001</t>
    <phoneticPr fontId="5"/>
  </si>
  <si>
    <t>ISO14001</t>
    <phoneticPr fontId="4"/>
  </si>
  <si>
    <t>ISO27001（情報セキュリティ）</t>
    <rPh sb="9" eb="11">
      <t>ジョウホウ</t>
    </rPh>
    <phoneticPr fontId="4"/>
  </si>
  <si>
    <t>ISO15001（個人情報）もしくはプライバシーマーク認証</t>
    <phoneticPr fontId="4"/>
  </si>
  <si>
    <t>登録の有無欄は、リストから選択してください。有の場合は、認証取得登録証の写し(付属書含む）を提出書類として登録してください。</t>
    <rPh sb="0" eb="2">
      <t>トウロク</t>
    </rPh>
    <rPh sb="3" eb="5">
      <t>ウム</t>
    </rPh>
    <rPh sb="5" eb="6">
      <t>ラン</t>
    </rPh>
    <phoneticPr fontId="4"/>
  </si>
  <si>
    <t>例)10　営業年数を入力してください。創業から申請日まで（組織変更、合併等による期間の通算可）。
１年に満たない場合は0を入力してください。</t>
    <phoneticPr fontId="4"/>
  </si>
  <si>
    <t>経審審査基準日</t>
    <rPh sb="0" eb="2">
      <t>ケイシン</t>
    </rPh>
    <rPh sb="2" eb="7">
      <t>シンサキジュンビ</t>
    </rPh>
    <phoneticPr fontId="4"/>
  </si>
  <si>
    <t>希望する業種</t>
    <rPh sb="0" eb="2">
      <t>キボウ</t>
    </rPh>
    <rPh sb="4" eb="6">
      <t>ギョウシュ</t>
    </rPh>
    <phoneticPr fontId="4"/>
  </si>
  <si>
    <t>経営事項審査申請内容</t>
    <rPh sb="0" eb="4">
      <t>ケイエイジコウ</t>
    </rPh>
    <rPh sb="4" eb="6">
      <t>シンサ</t>
    </rPh>
    <rPh sb="6" eb="8">
      <t>シンセイ</t>
    </rPh>
    <rPh sb="8" eb="10">
      <t>ナイヨウ</t>
    </rPh>
    <phoneticPr fontId="4"/>
  </si>
  <si>
    <t>010</t>
  </si>
  <si>
    <t>011</t>
  </si>
  <si>
    <t>020</t>
  </si>
  <si>
    <t>030</t>
  </si>
  <si>
    <t>040</t>
  </si>
  <si>
    <t>050</t>
  </si>
  <si>
    <t>051</t>
  </si>
  <si>
    <t>060</t>
  </si>
  <si>
    <t>070</t>
  </si>
  <si>
    <t>080</t>
  </si>
  <si>
    <t>090</t>
  </si>
  <si>
    <t>100</t>
  </si>
  <si>
    <t>110</t>
  </si>
  <si>
    <t>111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</si>
  <si>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</si>
  <si>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</si>
  <si>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</si>
  <si>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</si>
  <si>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</si>
  <si>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</si>
  <si>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</si>
  <si>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</si>
  <si>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</si>
  <si>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</si>
  <si>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</si>
  <si>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</si>
  <si>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</si>
  <si>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</si>
  <si>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</si>
  <si>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</si>
  <si>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</si>
  <si>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</si>
  <si>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許可区分</t>
    <rPh sb="0" eb="2">
      <t>キョカ</t>
    </rPh>
    <rPh sb="2" eb="4">
      <t>クブン</t>
    </rPh>
    <phoneticPr fontId="4"/>
  </si>
  <si>
    <t>技術者数(人)</t>
    <phoneticPr fontId="4"/>
  </si>
  <si>
    <t>一級</t>
    <phoneticPr fontId="4"/>
  </si>
  <si>
    <t>二級</t>
    <phoneticPr fontId="4"/>
  </si>
  <si>
    <t>その他</t>
    <phoneticPr fontId="4"/>
  </si>
  <si>
    <t>土木一式工事業</t>
  </si>
  <si>
    <t>　プレストレストコンクリート</t>
  </si>
  <si>
    <t>建築一式工事業</t>
  </si>
  <si>
    <t>大工工事業</t>
  </si>
  <si>
    <t>左官工事業</t>
  </si>
  <si>
    <t>とび・土工・コンクリート工事業</t>
  </si>
  <si>
    <t>　法面処理</t>
  </si>
  <si>
    <t>石工事業</t>
  </si>
  <si>
    <t>屋根工事業</t>
  </si>
  <si>
    <t>電気工事業</t>
  </si>
  <si>
    <t>管工事業</t>
  </si>
  <si>
    <t>タイル・レンガ・ブロック工事業</t>
  </si>
  <si>
    <t>鋼構造物工事業</t>
    <rPh sb="0" eb="1">
      <t>ハガネ</t>
    </rPh>
    <phoneticPr fontId="19"/>
  </si>
  <si>
    <t>　鋼橋上部</t>
  </si>
  <si>
    <t>鉄筋工事業</t>
  </si>
  <si>
    <t>ほ装工事業</t>
  </si>
  <si>
    <t>しゅんせつ工事業</t>
  </si>
  <si>
    <t>板金工事業</t>
  </si>
  <si>
    <t>ガラス工事業</t>
  </si>
  <si>
    <t>塗装工事業</t>
  </si>
  <si>
    <t>防水工事業</t>
  </si>
  <si>
    <t>内装仕上工事業</t>
  </si>
  <si>
    <t>機械器具設置工事業</t>
  </si>
  <si>
    <t>熱絶縁工事業</t>
  </si>
  <si>
    <t>電気通信工事業</t>
  </si>
  <si>
    <t>造園工事業</t>
  </si>
  <si>
    <t>さく井工事業</t>
  </si>
  <si>
    <t>建具工事業</t>
  </si>
  <si>
    <t>水道施設工事業</t>
  </si>
  <si>
    <t>消防施設工事業</t>
  </si>
  <si>
    <t>清掃施設工事業</t>
  </si>
  <si>
    <t>解体工事業</t>
  </si>
  <si>
    <t>業種名</t>
    <rPh sb="0" eb="3">
      <t>ギョウシュメイ</t>
    </rPh>
    <phoneticPr fontId="4"/>
  </si>
  <si>
    <t>28_上郡町</t>
  </si>
  <si>
    <t>リストから選択してください。上郡町の名簿に初めて登録するならば「新規」、それ以外は「更新」を選択してください。</t>
    <phoneticPr fontId="4"/>
  </si>
  <si>
    <t>完成工事高(２年平均)
単位：千円</t>
    <rPh sb="0" eb="2">
      <t>カンセイ</t>
    </rPh>
    <rPh sb="2" eb="4">
      <t>コウジ</t>
    </rPh>
    <rPh sb="4" eb="5">
      <t>ダカ</t>
    </rPh>
    <rPh sb="7" eb="8">
      <t>ネン</t>
    </rPh>
    <rPh sb="8" eb="10">
      <t>ヘイキン</t>
    </rPh>
    <rPh sb="12" eb="14">
      <t>タンイ</t>
    </rPh>
    <rPh sb="15" eb="16">
      <t>セン</t>
    </rPh>
    <rPh sb="16" eb="17">
      <t>エン</t>
    </rPh>
    <phoneticPr fontId="4"/>
  </si>
  <si>
    <t>00:国土交通大臣</t>
    <phoneticPr fontId="4"/>
  </si>
  <si>
    <t>建設工事に係る競争に参加する資格の審査を申請します。</t>
    <rPh sb="0" eb="2">
      <t>ケンセツ</t>
    </rPh>
    <rPh sb="2" eb="4">
      <t>コウジ</t>
    </rPh>
    <rPh sb="5" eb="6">
      <t>カカ</t>
    </rPh>
    <rPh sb="7" eb="9">
      <t>キョウソウ</t>
    </rPh>
    <rPh sb="10" eb="12">
      <t>サンカ</t>
    </rPh>
    <rPh sb="14" eb="16">
      <t>シカク</t>
    </rPh>
    <rPh sb="17" eb="19">
      <t>シンサ</t>
    </rPh>
    <rPh sb="20" eb="22">
      <t>シンセイ</t>
    </rPh>
    <phoneticPr fontId="4"/>
  </si>
  <si>
    <t xml:space="preserve"> 背景色が水色、またはピンク色の項目を入力してください。ピンク色は必須項目です。（正しく入力できていない場合もピンク色になります）</t>
    <rPh sb="1" eb="4">
      <t>ハイケイショク</t>
    </rPh>
    <rPh sb="5" eb="7">
      <t>ミズイロ</t>
    </rPh>
    <rPh sb="14" eb="15">
      <t>イロ</t>
    </rPh>
    <rPh sb="16" eb="18">
      <t>コウモク</t>
    </rPh>
    <rPh sb="19" eb="21">
      <t>ニュウリョク</t>
    </rPh>
    <rPh sb="31" eb="32">
      <t>イロ</t>
    </rPh>
    <rPh sb="33" eb="35">
      <t>ヒッス</t>
    </rPh>
    <rPh sb="35" eb="37">
      <t>コウモク</t>
    </rPh>
    <phoneticPr fontId="4"/>
  </si>
  <si>
    <t>例)2025/4/1、R7/4/1</t>
    <phoneticPr fontId="4"/>
  </si>
  <si>
    <t>例)2025/4/1</t>
    <phoneticPr fontId="4"/>
  </si>
  <si>
    <t>Ver.8.0.1</t>
    <phoneticPr fontId="4"/>
  </si>
  <si>
    <t>8.0.1</t>
  </si>
  <si>
    <t>総合評定値(Ｐ)</t>
    <rPh sb="2" eb="5">
      <t>ヒョウテイチ</t>
    </rPh>
    <phoneticPr fontId="22"/>
  </si>
  <si>
    <r>
      <t>希望する業種に該当する情報を全て入力してください。希望しない業種の情報については入力不要です。</t>
    </r>
    <r>
      <rPr>
        <sz val="10"/>
        <color theme="1"/>
        <rFont val="ＭＳ ゴシック"/>
        <family val="3"/>
        <charset val="128"/>
      </rPr>
      <t xml:space="preserve">
経営事項審査結果通知書に基づき、許可区分、許可年月日開始日、総合評定値(Ｐ)、技術者数、完成工事高(２年平均)欄を入力してください。
許可区分欄は、リストから選択してください。
許可年月日開始日欄は、建設業許可通知書(建設業許可証明書)の「許可の有効期間」の開始日を入力してください。</t>
    </r>
    <rPh sb="0" eb="2">
      <t>キボウ</t>
    </rPh>
    <rPh sb="4" eb="6">
      <t>ギョウシュ</t>
    </rPh>
    <rPh sb="7" eb="9">
      <t>ガイトウ</t>
    </rPh>
    <rPh sb="11" eb="13">
      <t>ジョウホウ</t>
    </rPh>
    <rPh sb="14" eb="15">
      <t>スベ</t>
    </rPh>
    <rPh sb="16" eb="18">
      <t>ニュウリョク</t>
    </rPh>
    <rPh sb="25" eb="27">
      <t>キボウ</t>
    </rPh>
    <rPh sb="30" eb="32">
      <t>ギョウシュ</t>
    </rPh>
    <rPh sb="33" eb="35">
      <t>ジョウホウ</t>
    </rPh>
    <rPh sb="40" eb="42">
      <t>ニュウリョク</t>
    </rPh>
    <rPh sb="42" eb="44">
      <t>フヨウ</t>
    </rPh>
    <rPh sb="74" eb="77">
      <t>カイシビ</t>
    </rPh>
    <rPh sb="80" eb="83">
      <t>ヒョウテイチ</t>
    </rPh>
    <rPh sb="99" eb="102">
      <t>ネンヘイキン</t>
    </rPh>
    <rPh sb="142" eb="145">
      <t>カイシビ</t>
    </rPh>
    <phoneticPr fontId="5"/>
  </si>
  <si>
    <t>工事を希望する場合、希望、完成工事高(２年平均)、全体に対しての工事請負比率を入力してください。
希望欄は、主業種(主要な業種)にはリストから「◎」、それ以外の業種にはリストから「○」を選択してください。
『工事の業種』内容は、「（別紙）建設工事の種別」を参考にしてください。
完成工事高(２年平均)は、「総合評定値通知書」における数値と一致させてください。
工事請負比率は、小数点第１位以下を四捨五入すること。
記載のない工種を希望する場合、その他を入力してください。
2月・9月の受付期間以外では希望の追加はできません。</t>
    <rPh sb="0" eb="2">
      <t>コウジ</t>
    </rPh>
    <rPh sb="3" eb="5">
      <t>キボウ</t>
    </rPh>
    <rPh sb="7" eb="9">
      <t>バアイ</t>
    </rPh>
    <rPh sb="10" eb="12">
      <t>キボウ</t>
    </rPh>
    <rPh sb="39" eb="41">
      <t>ニュウリョク</t>
    </rPh>
    <rPh sb="49" eb="52">
      <t>キボウラン</t>
    </rPh>
    <rPh sb="58" eb="60">
      <t>シュヨウ</t>
    </rPh>
    <rPh sb="61" eb="63">
      <t>ギョウシュ</t>
    </rPh>
    <rPh sb="77" eb="79">
      <t>イガイ</t>
    </rPh>
    <rPh sb="93" eb="95">
      <t>センタク</t>
    </rPh>
    <rPh sb="207" eb="209">
      <t>キサイ</t>
    </rPh>
    <rPh sb="215" eb="217">
      <t>キボウ</t>
    </rPh>
    <rPh sb="219" eb="221">
      <t>バアイ</t>
    </rPh>
    <rPh sb="226" eb="228">
      <t>ニュウリョク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</si>
</sst>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ggge&quot;年&quot;m&quot;月&quot;d&quot;日&quot;"/>
    <numFmt numFmtId="177" formatCode="#,##0_ ;[Red]\-#,##0\ "/>
    <numFmt numFmtId="178" formatCode="&quot;Ver.&quot;yyyymmdd"/>
    <numFmt numFmtId="179" formatCode="\(#\)"/>
    <numFmt numFmtId="180" formatCode="000\-0000"/>
    <numFmt numFmtId="181" formatCode="#,##0_ "/>
    <numFmt numFmtId="182" formatCode="0000000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9C0006"/>
      <name val="ＭＳ Ｐ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0"/>
      <color theme="1" tint="4.9989318521683403E-2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0D0D0D"/>
      <name val="ＭＳ ゴシック"/>
      <family val="3"/>
      <charset val="128"/>
    </font>
    <font>
      <sz val="6"/>
      <name val="ＭＳ Ｐゴシック"/>
      <family val="3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EDF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</fills>
  <borders count="6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thin">
        <color auto="1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/>
      <right style="hair">
        <color auto="1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66">
    <xf numFmtId="0" fontId="0" fillId="0" borderId="0" xfId="0">
      <alignment vertical="center"/>
    </xf>
    <xf numFmtId="9" fontId="13" fillId="4" borderId="47" xfId="8" applyFont="1" applyFill="1" applyBorder="1" applyAlignment="1" applyProtection="1">
      <alignment horizontal="left" vertical="center"/>
    </xf>
    <xf numFmtId="49" fontId="13" fillId="2" borderId="4" xfId="6" applyNumberFormat="1" applyFont="1" applyFill="1" applyBorder="1" applyAlignment="1" applyProtection="1">
      <alignment horizontal="center" vertical="center"/>
      <protection locked="0"/>
    </xf>
    <xf numFmtId="9" fontId="13" fillId="4" borderId="61" xfId="8" applyFont="1" applyFill="1" applyBorder="1" applyAlignment="1" applyProtection="1">
      <alignment horizontal="left" vertical="center"/>
    </xf>
    <xf numFmtId="49" fontId="13" fillId="2" borderId="8" xfId="6" applyNumberFormat="1" applyFont="1" applyFill="1" applyBorder="1" applyAlignment="1" applyProtection="1">
      <alignment horizontal="center" vertical="center"/>
      <protection locked="0"/>
    </xf>
    <xf numFmtId="49" fontId="13" fillId="2" borderId="33" xfId="6" applyNumberFormat="1" applyFont="1" applyFill="1" applyBorder="1" applyAlignment="1" applyProtection="1">
      <alignment horizontal="center" vertical="center"/>
      <protection locked="0"/>
    </xf>
    <xf numFmtId="9" fontId="13" fillId="4" borderId="62" xfId="8" applyFont="1" applyFill="1" applyBorder="1" applyAlignment="1" applyProtection="1">
      <alignment horizontal="left" vertical="center"/>
    </xf>
    <xf numFmtId="49" fontId="13" fillId="2" borderId="0" xfId="0" applyNumberFormat="1" applyFont="1" applyFill="1" applyAlignment="1" applyProtection="1">
      <alignment horizontal="left" vertical="center"/>
      <protection locked="0"/>
    </xf>
    <xf numFmtId="49" fontId="13" fillId="2" borderId="27" xfId="2" applyNumberFormat="1" applyFont="1" applyFill="1" applyBorder="1" applyAlignment="1" applyProtection="1">
      <alignment horizontal="center" vertical="center"/>
      <protection locked="0"/>
    </xf>
    <xf numFmtId="49" fontId="13" fillId="2" borderId="28" xfId="2" applyNumberFormat="1" applyFont="1" applyFill="1" applyBorder="1" applyAlignment="1" applyProtection="1">
      <alignment horizontal="center" vertical="center"/>
      <protection locked="0"/>
    </xf>
    <xf numFmtId="49" fontId="13" fillId="2" borderId="29" xfId="2" applyNumberFormat="1" applyFont="1" applyFill="1" applyBorder="1" applyAlignment="1" applyProtection="1">
      <alignment horizontal="center" vertical="center"/>
      <protection locked="0"/>
    </xf>
    <xf numFmtId="38" fontId="13" fillId="2" borderId="58" xfId="2" applyNumberFormat="1" applyFont="1" applyFill="1" applyBorder="1" applyAlignment="1" applyProtection="1">
      <alignment horizontal="right" vertical="center"/>
      <protection locked="0"/>
    </xf>
    <xf numFmtId="38" fontId="13" fillId="2" borderId="4" xfId="2" applyNumberFormat="1" applyFont="1" applyFill="1" applyBorder="1" applyAlignment="1" applyProtection="1">
      <alignment horizontal="right" vertical="center"/>
      <protection locked="0"/>
    </xf>
    <xf numFmtId="38" fontId="13" fillId="2" borderId="56" xfId="2" applyNumberFormat="1" applyFont="1" applyFill="1" applyBorder="1" applyAlignment="1" applyProtection="1">
      <alignment horizontal="right" vertical="center"/>
      <protection locked="0"/>
    </xf>
    <xf numFmtId="38" fontId="13" fillId="2" borderId="19" xfId="2" applyNumberFormat="1" applyFont="1" applyFill="1" applyBorder="1" applyAlignment="1" applyProtection="1">
      <alignment horizontal="right" vertical="center"/>
      <protection locked="0"/>
    </xf>
    <xf numFmtId="38" fontId="13" fillId="2" borderId="59" xfId="2" applyNumberFormat="1" applyFont="1" applyFill="1" applyBorder="1" applyAlignment="1" applyProtection="1">
      <alignment horizontal="right" vertical="center"/>
      <protection locked="0"/>
    </xf>
    <xf numFmtId="38" fontId="13" fillId="2" borderId="8" xfId="2" applyNumberFormat="1" applyFont="1" applyFill="1" applyBorder="1" applyAlignment="1" applyProtection="1">
      <alignment horizontal="right" vertical="center"/>
      <protection locked="0"/>
    </xf>
    <xf numFmtId="38" fontId="13" fillId="2" borderId="60" xfId="2" applyNumberFormat="1" applyFont="1" applyFill="1" applyBorder="1" applyAlignment="1" applyProtection="1">
      <alignment horizontal="right" vertical="center"/>
      <protection locked="0"/>
    </xf>
    <xf numFmtId="38" fontId="13" fillId="2" borderId="11" xfId="2" applyNumberFormat="1" applyFont="1" applyFill="1" applyBorder="1" applyAlignment="1" applyProtection="1">
      <alignment horizontal="right" vertical="center"/>
      <protection locked="0"/>
    </xf>
    <xf numFmtId="14" fontId="13" fillId="2" borderId="7" xfId="2" applyNumberFormat="1" applyFont="1" applyFill="1" applyBorder="1" applyAlignment="1" applyProtection="1">
      <alignment horizontal="left" vertical="center"/>
      <protection locked="0"/>
    </xf>
    <xf numFmtId="177" fontId="13" fillId="2" borderId="9" xfId="2" applyNumberFormat="1" applyFont="1" applyFill="1" applyBorder="1" applyAlignment="1" applyProtection="1">
      <alignment horizontal="left" vertical="center"/>
      <protection locked="0"/>
    </xf>
    <xf numFmtId="38" fontId="13" fillId="2" borderId="52" xfId="2" applyNumberFormat="1" applyFont="1" applyFill="1" applyBorder="1" applyAlignment="1" applyProtection="1">
      <alignment horizontal="right" vertical="center"/>
      <protection locked="0"/>
    </xf>
    <xf numFmtId="177" fontId="13" fillId="2" borderId="12" xfId="2" applyNumberFormat="1" applyFont="1" applyFill="1" applyBorder="1" applyAlignment="1" applyProtection="1">
      <alignment horizontal="right" vertical="center"/>
      <protection locked="0"/>
    </xf>
    <xf numFmtId="14" fontId="13" fillId="2" borderId="3" xfId="2" applyNumberFormat="1" applyFont="1" applyFill="1" applyBorder="1" applyAlignment="1" applyProtection="1">
      <alignment horizontal="left" vertical="center"/>
      <protection locked="0"/>
    </xf>
    <xf numFmtId="177" fontId="13" fillId="2" borderId="5" xfId="2" applyNumberFormat="1" applyFont="1" applyFill="1" applyBorder="1" applyAlignment="1" applyProtection="1">
      <alignment horizontal="left" vertical="center"/>
      <protection locked="0"/>
    </xf>
    <xf numFmtId="14" fontId="13" fillId="2" borderId="52" xfId="2" applyNumberFormat="1" applyFont="1" applyFill="1" applyBorder="1" applyAlignment="1" applyProtection="1">
      <alignment horizontal="left" vertical="center"/>
      <protection locked="0"/>
    </xf>
    <xf numFmtId="177" fontId="13" fillId="2" borderId="55" xfId="2" applyNumberFormat="1" applyFont="1" applyFill="1" applyBorder="1" applyAlignment="1" applyProtection="1">
      <alignment horizontal="left" vertical="center"/>
      <protection locked="0"/>
    </xf>
    <xf numFmtId="38" fontId="13" fillId="2" borderId="7" xfId="2" applyNumberFormat="1" applyFont="1" applyFill="1" applyBorder="1" applyAlignment="1" applyProtection="1">
      <alignment horizontal="right" vertical="center"/>
      <protection locked="0"/>
    </xf>
    <xf numFmtId="177" fontId="13" fillId="2" borderId="10" xfId="2" applyNumberFormat="1" applyFont="1" applyFill="1" applyBorder="1" applyAlignment="1" applyProtection="1">
      <alignment horizontal="right" vertical="center"/>
      <protection locked="0"/>
    </xf>
    <xf numFmtId="38" fontId="13" fillId="2" borderId="7" xfId="0" applyNumberFormat="1" applyFont="1" applyFill="1" applyBorder="1" applyAlignment="1" applyProtection="1">
      <alignment horizontal="right" vertical="center"/>
      <protection locked="0"/>
    </xf>
    <xf numFmtId="0" fontId="13" fillId="2" borderId="8" xfId="0" applyFont="1" applyFill="1" applyBorder="1" applyAlignment="1" applyProtection="1">
      <alignment horizontal="right" vertical="center"/>
      <protection locked="0"/>
    </xf>
    <xf numFmtId="0" fontId="13" fillId="2" borderId="9" xfId="0" applyFont="1" applyFill="1" applyBorder="1" applyAlignment="1" applyProtection="1">
      <alignment horizontal="right" vertical="center"/>
      <protection locked="0"/>
    </xf>
    <xf numFmtId="38" fontId="13" fillId="2" borderId="7" xfId="6" applyNumberFormat="1" applyFont="1" applyFill="1" applyBorder="1" applyAlignment="1" applyProtection="1">
      <alignment horizontal="right" vertical="center"/>
      <protection locked="0"/>
    </xf>
    <xf numFmtId="38" fontId="13" fillId="2" borderId="8" xfId="6" applyNumberFormat="1" applyFont="1" applyFill="1" applyBorder="1" applyAlignment="1" applyProtection="1">
      <alignment horizontal="right" vertical="center"/>
      <protection locked="0"/>
    </xf>
    <xf numFmtId="38" fontId="13" fillId="2" borderId="9" xfId="6" applyNumberFormat="1" applyFont="1" applyFill="1" applyBorder="1" applyAlignment="1" applyProtection="1">
      <alignment horizontal="right" vertical="center"/>
      <protection locked="0"/>
    </xf>
    <xf numFmtId="38" fontId="13" fillId="2" borderId="3" xfId="2" applyNumberFormat="1" applyFont="1" applyFill="1" applyBorder="1" applyAlignment="1" applyProtection="1">
      <alignment horizontal="right" vertical="center"/>
      <protection locked="0"/>
    </xf>
    <xf numFmtId="177" fontId="13" fillId="2" borderId="6" xfId="2" applyNumberFormat="1" applyFont="1" applyFill="1" applyBorder="1" applyAlignment="1" applyProtection="1">
      <alignment horizontal="right" vertical="center"/>
      <protection locked="0"/>
    </xf>
    <xf numFmtId="49" fontId="13" fillId="2" borderId="0" xfId="0" applyNumberFormat="1" applyFont="1" applyFill="1" applyAlignment="1" applyProtection="1">
      <alignment horizontal="left" vertical="center"/>
      <protection locked="0"/>
    </xf>
    <xf numFmtId="0" fontId="13" fillId="2" borderId="0" xfId="0" applyFont="1" applyFill="1" applyAlignment="1" applyProtection="1">
      <alignment horizontal="left" vertical="center"/>
      <protection locked="0"/>
    </xf>
    <xf numFmtId="49" fontId="13" fillId="2" borderId="14" xfId="0" applyNumberFormat="1" applyFont="1" applyFill="1" applyBorder="1" applyAlignment="1" applyProtection="1">
      <alignment horizontal="left" vertical="center"/>
      <protection locked="0"/>
    </xf>
    <xf numFmtId="49" fontId="13" fillId="2" borderId="8" xfId="0" applyNumberFormat="1" applyFont="1" applyFill="1" applyBorder="1" applyAlignment="1" applyProtection="1">
      <alignment horizontal="left" vertical="center"/>
      <protection locked="0"/>
    </xf>
    <xf numFmtId="49" fontId="13" fillId="2" borderId="10" xfId="0" applyNumberFormat="1" applyFont="1" applyFill="1" applyBorder="1" applyAlignment="1" applyProtection="1">
      <alignment horizontal="left" vertical="center"/>
      <protection locked="0"/>
    </xf>
    <xf numFmtId="38" fontId="13" fillId="2" borderId="0" xfId="0" applyNumberFormat="1" applyFont="1" applyFill="1" applyAlignment="1" applyProtection="1">
      <alignment horizontal="right" vertical="center"/>
      <protection locked="0"/>
    </xf>
    <xf numFmtId="0" fontId="13" fillId="2" borderId="8" xfId="0" applyFont="1" applyFill="1" applyBorder="1" applyAlignment="1" applyProtection="1">
      <alignment horizontal="left" vertical="center"/>
      <protection locked="0"/>
    </xf>
    <xf numFmtId="0" fontId="13" fillId="2" borderId="10" xfId="0" applyFont="1" applyFill="1" applyBorder="1" applyAlignment="1" applyProtection="1">
      <alignment horizontal="left" vertical="center"/>
      <protection locked="0"/>
    </xf>
    <xf numFmtId="49" fontId="13" fillId="2" borderId="15" xfId="0" applyNumberFormat="1" applyFont="1" applyFill="1" applyBorder="1" applyAlignment="1" applyProtection="1">
      <alignment horizontal="left" vertical="center"/>
      <protection locked="0"/>
    </xf>
    <xf numFmtId="38" fontId="13" fillId="2" borderId="11" xfId="0" applyNumberFormat="1" applyFont="1" applyFill="1" applyBorder="1" applyAlignment="1" applyProtection="1">
      <alignment horizontal="left" vertical="center"/>
      <protection locked="0"/>
    </xf>
    <xf numFmtId="38" fontId="13" fillId="2" borderId="12" xfId="0" applyNumberFormat="1" applyFont="1" applyFill="1" applyBorder="1" applyAlignment="1" applyProtection="1">
      <alignment horizontal="left" vertical="center"/>
      <protection locked="0"/>
    </xf>
    <xf numFmtId="49" fontId="13" fillId="2" borderId="13" xfId="0" applyNumberFormat="1" applyFont="1" applyFill="1" applyBorder="1" applyAlignment="1" applyProtection="1">
      <alignment horizontal="left" vertical="center"/>
      <protection locked="0"/>
    </xf>
    <xf numFmtId="38" fontId="13" fillId="2" borderId="4" xfId="0" applyNumberFormat="1" applyFont="1" applyFill="1" applyBorder="1" applyAlignment="1" applyProtection="1">
      <alignment horizontal="left" vertical="center"/>
      <protection locked="0"/>
    </xf>
    <xf numFmtId="38" fontId="13" fillId="2" borderId="6" xfId="0" applyNumberFormat="1" applyFont="1" applyFill="1" applyBorder="1" applyAlignment="1" applyProtection="1">
      <alignment horizontal="left" vertical="center"/>
      <protection locked="0"/>
    </xf>
    <xf numFmtId="38" fontId="13" fillId="2" borderId="0" xfId="0" applyNumberFormat="1" applyFont="1" applyFill="1" applyAlignment="1" applyProtection="1">
      <alignment horizontal="left" vertical="center"/>
      <protection locked="0"/>
    </xf>
    <xf numFmtId="49" fontId="13" fillId="2" borderId="0" xfId="0" applyNumberFormat="1" applyFont="1" applyFill="1" applyAlignment="1" applyProtection="1">
      <alignment horizontal="left" vertical="center" shrinkToFit="1"/>
      <protection locked="0"/>
    </xf>
    <xf numFmtId="0" fontId="13" fillId="2" borderId="0" xfId="0" applyFont="1" applyFill="1" applyAlignment="1" applyProtection="1">
      <alignment horizontal="left" vertical="center" shrinkToFit="1"/>
      <protection locked="0"/>
    </xf>
    <xf numFmtId="181" fontId="13" fillId="2" borderId="0" xfId="0" applyNumberFormat="1" applyFont="1" applyFill="1" applyAlignment="1" applyProtection="1">
      <alignment horizontal="left" vertical="center"/>
      <protection locked="0"/>
    </xf>
    <xf numFmtId="182" fontId="13" fillId="2" borderId="0" xfId="0" applyNumberFormat="1" applyFont="1" applyFill="1" applyAlignment="1" applyProtection="1">
      <alignment horizontal="left" vertical="center"/>
      <protection locked="0"/>
    </xf>
    <xf numFmtId="180" fontId="13" fillId="2" borderId="0" xfId="0" applyNumberFormat="1" applyFont="1" applyFill="1" applyAlignment="1" applyProtection="1">
      <alignment horizontal="left" vertical="center"/>
      <protection locked="0"/>
    </xf>
    <xf numFmtId="177" fontId="13" fillId="2" borderId="0" xfId="0" applyNumberFormat="1" applyFont="1" applyFill="1" applyAlignment="1" applyProtection="1">
      <alignment horizontal="left" vertical="center"/>
      <protection locked="0"/>
    </xf>
    <xf numFmtId="38" fontId="13" fillId="2" borderId="15" xfId="0" applyNumberFormat="1" applyFont="1" applyFill="1" applyBorder="1" applyAlignment="1" applyProtection="1">
      <alignment horizontal="right" vertical="center"/>
      <protection locked="0"/>
    </xf>
    <xf numFmtId="38" fontId="13" fillId="2" borderId="11" xfId="0" applyNumberFormat="1" applyFont="1" applyFill="1" applyBorder="1" applyAlignment="1" applyProtection="1">
      <alignment horizontal="right" vertical="center"/>
      <protection locked="0"/>
    </xf>
    <xf numFmtId="49" fontId="13" fillId="2" borderId="11" xfId="0" applyNumberFormat="1" applyFont="1" applyFill="1" applyBorder="1" applyAlignment="1" applyProtection="1">
      <alignment horizontal="left" vertical="center"/>
      <protection locked="0"/>
    </xf>
    <xf numFmtId="49" fontId="13" fillId="2" borderId="12" xfId="0" applyNumberFormat="1" applyFont="1" applyFill="1" applyBorder="1" applyAlignment="1" applyProtection="1">
      <alignment horizontal="left" vertical="center"/>
      <protection locked="0"/>
    </xf>
    <xf numFmtId="38" fontId="13" fillId="2" borderId="14" xfId="0" applyNumberFormat="1" applyFont="1" applyFill="1" applyBorder="1" applyAlignment="1" applyProtection="1">
      <alignment horizontal="right" vertical="center"/>
      <protection locked="0"/>
    </xf>
    <xf numFmtId="38" fontId="13" fillId="2" borderId="8" xfId="0" applyNumberFormat="1" applyFont="1" applyFill="1" applyBorder="1" applyAlignment="1" applyProtection="1">
      <alignment horizontal="right" vertical="center"/>
      <protection locked="0"/>
    </xf>
    <xf numFmtId="49" fontId="13" fillId="2" borderId="28" xfId="2" applyNumberFormat="1" applyFont="1" applyFill="1" applyBorder="1" applyAlignment="1" applyProtection="1">
      <alignment horizontal="center" vertical="center"/>
      <protection locked="0"/>
    </xf>
    <xf numFmtId="49" fontId="13" fillId="2" borderId="31" xfId="2" applyNumberFormat="1" applyFont="1" applyFill="1" applyBorder="1" applyAlignment="1" applyProtection="1">
      <alignment horizontal="center" vertical="center"/>
      <protection locked="0"/>
    </xf>
    <xf numFmtId="38" fontId="13" fillId="2" borderId="35" xfId="6" applyNumberFormat="1" applyFont="1" applyFill="1" applyBorder="1" applyAlignment="1" applyProtection="1">
      <alignment horizontal="right" vertical="center"/>
      <protection locked="0"/>
    </xf>
    <xf numFmtId="38" fontId="13" fillId="2" borderId="34" xfId="6" applyNumberFormat="1" applyFont="1" applyFill="1" applyBorder="1" applyAlignment="1" applyProtection="1">
      <alignment horizontal="right" vertical="center"/>
      <protection locked="0"/>
    </xf>
    <xf numFmtId="38" fontId="13" fillId="2" borderId="36" xfId="6" applyNumberFormat="1" applyFont="1" applyFill="1" applyBorder="1" applyAlignment="1" applyProtection="1">
      <alignment horizontal="right" vertical="center"/>
      <protection locked="0"/>
    </xf>
    <xf numFmtId="49" fontId="13" fillId="2" borderId="0" xfId="0" applyNumberFormat="1" applyFont="1" applyFill="1" applyAlignment="1" applyProtection="1">
      <alignment horizontal="left" vertical="top" wrapText="1"/>
      <protection locked="0"/>
    </xf>
    <xf numFmtId="179" fontId="13" fillId="2" borderId="0" xfId="0" applyNumberFormat="1" applyFont="1" applyFill="1" applyAlignment="1" applyProtection="1">
      <alignment horizontal="left" vertical="top" wrapText="1"/>
      <protection locked="0"/>
    </xf>
    <xf numFmtId="49" fontId="13" fillId="2" borderId="13" xfId="6" applyNumberFormat="1" applyFont="1" applyFill="1" applyBorder="1" applyAlignment="1" applyProtection="1">
      <alignment horizontal="left" vertical="center"/>
      <protection locked="0"/>
    </xf>
    <xf numFmtId="49" fontId="13" fillId="2" borderId="4" xfId="6" applyNumberFormat="1" applyFont="1" applyFill="1" applyBorder="1" applyAlignment="1" applyProtection="1">
      <alignment horizontal="left" vertical="center"/>
      <protection locked="0"/>
    </xf>
    <xf numFmtId="38" fontId="13" fillId="2" borderId="4" xfId="6" applyNumberFormat="1" applyFont="1" applyFill="1" applyBorder="1" applyAlignment="1" applyProtection="1">
      <alignment horizontal="left" vertical="center"/>
      <protection locked="0"/>
    </xf>
    <xf numFmtId="49" fontId="13" fillId="2" borderId="6" xfId="6" applyNumberFormat="1" applyFont="1" applyFill="1" applyBorder="1" applyAlignment="1" applyProtection="1">
      <alignment horizontal="left" vertical="center"/>
      <protection locked="0"/>
    </xf>
    <xf numFmtId="0" fontId="13" fillId="2" borderId="11" xfId="0" applyFont="1" applyFill="1" applyBorder="1" applyAlignment="1" applyProtection="1">
      <alignment horizontal="left" vertical="center"/>
      <protection locked="0"/>
    </xf>
    <xf numFmtId="0" fontId="13" fillId="2" borderId="12" xfId="0" applyFont="1" applyFill="1" applyBorder="1" applyAlignment="1" applyProtection="1">
      <alignment horizontal="left" vertical="center"/>
      <protection locked="0"/>
    </xf>
    <xf numFmtId="14" fontId="13" fillId="2" borderId="0" xfId="0" applyNumberFormat="1" applyFont="1" applyFill="1" applyAlignment="1" applyProtection="1">
      <alignment horizontal="left" vertical="center"/>
      <protection locked="0"/>
    </xf>
    <xf numFmtId="38" fontId="13" fillId="2" borderId="3" xfId="6" applyNumberFormat="1" applyFont="1" applyFill="1" applyBorder="1" applyAlignment="1" applyProtection="1">
      <alignment horizontal="right" vertical="center"/>
      <protection locked="0"/>
    </xf>
    <xf numFmtId="38" fontId="13" fillId="2" borderId="4" xfId="6" applyNumberFormat="1" applyFont="1" applyFill="1" applyBorder="1" applyAlignment="1" applyProtection="1">
      <alignment horizontal="right" vertical="center"/>
      <protection locked="0"/>
    </xf>
    <xf numFmtId="38" fontId="13" fillId="2" borderId="5" xfId="6" applyNumberFormat="1" applyFont="1" applyFill="1" applyBorder="1" applyAlignment="1" applyProtection="1">
      <alignment horizontal="right" vertical="center"/>
      <protection locked="0"/>
    </xf>
    <xf numFmtId="38" fontId="13" fillId="2" borderId="37" xfId="2" applyNumberFormat="1" applyFont="1" applyFill="1" applyBorder="1" applyAlignment="1" applyProtection="1">
      <alignment horizontal="right" vertical="center"/>
      <protection locked="0"/>
    </xf>
    <xf numFmtId="181" fontId="13" fillId="2" borderId="38" xfId="2" applyNumberFormat="1" applyFont="1" applyFill="1" applyBorder="1" applyAlignment="1" applyProtection="1">
      <alignment horizontal="right" vertical="center"/>
      <protection locked="0"/>
    </xf>
    <xf numFmtId="181" fontId="13" fillId="2" borderId="45" xfId="2" applyNumberFormat="1" applyFont="1" applyFill="1" applyBorder="1" applyAlignment="1" applyProtection="1">
      <alignment horizontal="right" vertical="center"/>
      <protection locked="0"/>
    </xf>
    <xf numFmtId="38" fontId="13" fillId="2" borderId="35" xfId="0" applyNumberFormat="1" applyFont="1" applyFill="1" applyBorder="1" applyAlignment="1" applyProtection="1">
      <alignment horizontal="right" vertical="center"/>
      <protection locked="0"/>
    </xf>
    <xf numFmtId="0" fontId="13" fillId="2" borderId="34" xfId="0" applyFont="1" applyFill="1" applyBorder="1" applyAlignment="1" applyProtection="1">
      <alignment horizontal="right" vertical="center"/>
      <protection locked="0"/>
    </xf>
    <xf numFmtId="0" fontId="13" fillId="2" borderId="36" xfId="0" applyFont="1" applyFill="1" applyBorder="1" applyAlignment="1" applyProtection="1">
      <alignment horizontal="right" vertical="center"/>
      <protection locked="0"/>
    </xf>
    <xf numFmtId="38" fontId="13" fillId="2" borderId="3" xfId="0" applyNumberFormat="1" applyFont="1" applyFill="1" applyBorder="1" applyAlignment="1" applyProtection="1">
      <alignment horizontal="right" vertical="center"/>
      <protection locked="0"/>
    </xf>
    <xf numFmtId="0" fontId="13" fillId="2" borderId="4" xfId="0" applyFont="1" applyFill="1" applyBorder="1" applyAlignment="1" applyProtection="1">
      <alignment horizontal="right" vertical="center"/>
      <protection locked="0"/>
    </xf>
    <xf numFmtId="0" fontId="13" fillId="2" borderId="5" xfId="0" applyFont="1" applyFill="1" applyBorder="1" applyAlignment="1" applyProtection="1">
      <alignment horizontal="right" vertical="center"/>
      <protection locked="0"/>
    </xf>
    <xf numFmtId="49" fontId="13" fillId="2" borderId="7" xfId="2" applyNumberFormat="1" applyFont="1" applyFill="1" applyBorder="1" applyAlignment="1" applyProtection="1">
      <alignment horizontal="left" vertical="center"/>
      <protection locked="0"/>
    </xf>
    <xf numFmtId="49" fontId="13" fillId="2" borderId="9" xfId="2" applyNumberFormat="1" applyFont="1" applyFill="1" applyBorder="1" applyAlignment="1" applyProtection="1">
      <alignment horizontal="left" vertical="center"/>
      <protection locked="0"/>
    </xf>
    <xf numFmtId="49" fontId="13" fillId="2" borderId="3" xfId="2" applyNumberFormat="1" applyFont="1" applyFill="1" applyBorder="1" applyAlignment="1" applyProtection="1">
      <alignment horizontal="left" vertical="center"/>
      <protection locked="0"/>
    </xf>
    <xf numFmtId="14" fontId="13" fillId="2" borderId="5" xfId="2" applyNumberFormat="1" applyFont="1" applyFill="1" applyBorder="1" applyAlignment="1" applyProtection="1">
      <alignment horizontal="left" vertical="center"/>
      <protection locked="0"/>
    </xf>
    <xf numFmtId="49" fontId="13" fillId="2" borderId="52" xfId="2" applyNumberFormat="1" applyFont="1" applyFill="1" applyBorder="1" applyAlignment="1" applyProtection="1">
      <alignment horizontal="left" vertical="center"/>
      <protection locked="0"/>
    </xf>
    <xf numFmtId="49" fontId="13" fillId="2" borderId="55" xfId="2" applyNumberFormat="1" applyFont="1" applyFill="1" applyBorder="1" applyAlignment="1" applyProtection="1">
      <alignment horizontal="left" vertical="center"/>
      <protection locked="0"/>
    </xf>
    <xf numFmtId="0" fontId="3" fillId="0" borderId="0" xfId="6" applyFont="1" applyProtection="1">
      <alignment vertical="center"/>
    </xf>
    <xf numFmtId="0" fontId="7" fillId="0" borderId="0" xfId="2" applyFont="1" applyProtection="1">
      <alignment vertical="center"/>
    </xf>
    <xf numFmtId="0" fontId="3" fillId="0" borderId="0" xfId="2" applyFont="1" applyProtection="1">
      <alignment vertical="center"/>
    </xf>
    <xf numFmtId="178" fontId="3" fillId="0" borderId="0" xfId="6" applyNumberFormat="1" applyFont="1" applyAlignment="1" applyProtection="1">
      <alignment vertical="top"/>
    </xf>
    <xf numFmtId="178" fontId="6" fillId="0" borderId="0" xfId="6" applyNumberFormat="1" applyFont="1" applyAlignment="1" applyProtection="1">
      <alignment horizontal="right" vertical="top"/>
    </xf>
    <xf numFmtId="0" fontId="12" fillId="0" borderId="0" xfId="2" applyFont="1" applyProtection="1">
      <alignment vertical="center"/>
    </xf>
    <xf numFmtId="0" fontId="18" fillId="0" borderId="18" xfId="2" applyFont="1" applyBorder="1" applyProtection="1">
      <alignment vertical="center"/>
    </xf>
    <xf numFmtId="0" fontId="18" fillId="0" borderId="19" xfId="2" applyFont="1" applyBorder="1" applyProtection="1">
      <alignment vertical="center"/>
    </xf>
    <xf numFmtId="0" fontId="18" fillId="0" borderId="21" xfId="2" applyFont="1" applyBorder="1" applyProtection="1">
      <alignment vertical="center"/>
    </xf>
    <xf numFmtId="49" fontId="3" fillId="0" borderId="0" xfId="6" applyNumberFormat="1" applyFont="1" applyProtection="1">
      <alignment vertical="center"/>
    </xf>
    <xf numFmtId="0" fontId="18" fillId="0" borderId="22" xfId="2" applyFont="1" applyBorder="1" applyProtection="1">
      <alignment vertical="center"/>
    </xf>
    <xf numFmtId="0" fontId="18" fillId="0" borderId="0" xfId="2" applyFont="1" applyProtection="1">
      <alignment vertical="center"/>
    </xf>
    <xf numFmtId="0" fontId="18" fillId="0" borderId="24" xfId="2" applyFont="1" applyBorder="1" applyProtection="1">
      <alignment vertical="center"/>
    </xf>
    <xf numFmtId="0" fontId="18" fillId="0" borderId="20" xfId="2" applyFont="1" applyBorder="1" applyProtection="1">
      <alignment vertical="center"/>
    </xf>
    <xf numFmtId="0" fontId="18" fillId="0" borderId="16" xfId="2" applyFont="1" applyBorder="1" applyProtection="1">
      <alignment vertical="center"/>
    </xf>
    <xf numFmtId="0" fontId="18" fillId="0" borderId="17" xfId="2" applyFont="1" applyBorder="1" applyProtection="1">
      <alignment vertical="center"/>
    </xf>
    <xf numFmtId="0" fontId="15" fillId="0" borderId="18" xfId="0" applyFont="1" applyBorder="1" applyAlignment="1" applyProtection="1">
      <alignment horizontal="center" vertical="center"/>
    </xf>
    <xf numFmtId="0" fontId="15" fillId="0" borderId="19" xfId="0" applyFont="1" applyBorder="1" applyAlignment="1" applyProtection="1">
      <alignment horizontal="center" vertical="center"/>
    </xf>
    <xf numFmtId="0" fontId="15" fillId="0" borderId="21" xfId="0" applyFont="1" applyBorder="1" applyAlignment="1" applyProtection="1">
      <alignment horizontal="center" vertical="center"/>
    </xf>
    <xf numFmtId="0" fontId="15" fillId="0" borderId="22" xfId="0" applyFont="1" applyBorder="1" applyProtection="1">
      <alignment vertical="center"/>
    </xf>
    <xf numFmtId="0" fontId="15" fillId="0" borderId="0" xfId="0" applyFont="1" applyProtection="1">
      <alignment vertical="center"/>
    </xf>
    <xf numFmtId="0" fontId="15" fillId="0" borderId="0" xfId="0" applyFont="1" applyProtection="1">
      <alignment vertical="center"/>
    </xf>
    <xf numFmtId="0" fontId="3" fillId="0" borderId="19" xfId="0" applyFont="1" applyBorder="1" applyProtection="1">
      <alignment vertical="center"/>
    </xf>
    <xf numFmtId="0" fontId="3" fillId="0" borderId="21" xfId="0" applyFont="1" applyBorder="1" applyProtection="1">
      <alignment vertical="center"/>
    </xf>
    <xf numFmtId="179" fontId="3" fillId="0" borderId="22" xfId="0" applyNumberFormat="1" applyFont="1" applyBorder="1" applyProtection="1">
      <alignment vertical="center"/>
    </xf>
    <xf numFmtId="179" fontId="3" fillId="0" borderId="0" xfId="0" applyNumberFormat="1" applyFont="1" applyProtection="1">
      <alignment vertical="center"/>
    </xf>
    <xf numFmtId="0" fontId="3" fillId="0" borderId="0" xfId="0" applyFont="1" applyProtection="1">
      <alignment vertical="center"/>
    </xf>
    <xf numFmtId="0" fontId="16" fillId="0" borderId="0" xfId="0" applyFont="1" applyAlignment="1" applyProtection="1">
      <alignment horizontal="right" vertical="top"/>
    </xf>
    <xf numFmtId="0" fontId="16" fillId="0" borderId="0" xfId="0" applyFont="1" applyAlignment="1" applyProtection="1">
      <alignment vertical="top"/>
    </xf>
    <xf numFmtId="0" fontId="3" fillId="0" borderId="24" xfId="0" applyFont="1" applyBorder="1" applyProtection="1">
      <alignment vertical="center"/>
    </xf>
    <xf numFmtId="0" fontId="3" fillId="0" borderId="0" xfId="0" applyFont="1" applyProtection="1">
      <alignment vertical="center"/>
    </xf>
    <xf numFmtId="0" fontId="16" fillId="0" borderId="0" xfId="0" applyFont="1" applyAlignment="1" applyProtection="1">
      <alignment vertical="top"/>
    </xf>
    <xf numFmtId="0" fontId="19" fillId="0" borderId="0" xfId="0" applyFont="1" applyAlignment="1" applyProtection="1">
      <alignment vertical="top"/>
    </xf>
    <xf numFmtId="0" fontId="3" fillId="0" borderId="22" xfId="0" applyFont="1" applyBorder="1" applyProtection="1">
      <alignment vertical="center"/>
    </xf>
    <xf numFmtId="176" fontId="16" fillId="0" borderId="0" xfId="0" applyNumberFormat="1" applyFont="1" applyAlignment="1" applyProtection="1">
      <alignment vertical="top"/>
    </xf>
    <xf numFmtId="0" fontId="14" fillId="0" borderId="24" xfId="0" applyFont="1" applyBorder="1" applyAlignment="1" applyProtection="1">
      <alignment vertical="top"/>
    </xf>
    <xf numFmtId="49" fontId="19" fillId="0" borderId="0" xfId="0" applyNumberFormat="1" applyFont="1" applyAlignment="1" applyProtection="1">
      <alignment vertical="top"/>
    </xf>
    <xf numFmtId="181" fontId="19" fillId="0" borderId="0" xfId="0" applyNumberFormat="1" applyFont="1" applyAlignment="1" applyProtection="1">
      <alignment vertical="top"/>
    </xf>
    <xf numFmtId="0" fontId="3" fillId="0" borderId="22" xfId="2" applyFont="1" applyBorder="1" applyProtection="1">
      <alignment vertical="center"/>
    </xf>
    <xf numFmtId="49" fontId="16" fillId="0" borderId="0" xfId="0" applyNumberFormat="1" applyFont="1" applyAlignment="1" applyProtection="1">
      <alignment horizontal="right" vertical="top"/>
    </xf>
    <xf numFmtId="0" fontId="19" fillId="0" borderId="24" xfId="0" applyFont="1" applyBorder="1" applyAlignment="1" applyProtection="1">
      <alignment vertical="top"/>
    </xf>
    <xf numFmtId="0" fontId="3" fillId="0" borderId="20" xfId="0" applyFont="1" applyBorder="1" applyProtection="1">
      <alignment vertical="center"/>
    </xf>
    <xf numFmtId="0" fontId="3" fillId="0" borderId="16" xfId="0" applyFont="1" applyBorder="1" applyProtection="1">
      <alignment vertical="center"/>
    </xf>
    <xf numFmtId="0" fontId="14" fillId="0" borderId="16" xfId="0" applyFont="1" applyBorder="1" applyAlignment="1" applyProtection="1">
      <alignment vertical="top"/>
    </xf>
    <xf numFmtId="49" fontId="14" fillId="0" borderId="16" xfId="0" applyNumberFormat="1" applyFont="1" applyBorder="1" applyAlignment="1" applyProtection="1">
      <alignment vertical="top"/>
    </xf>
    <xf numFmtId="0" fontId="3" fillId="0" borderId="17" xfId="0" applyFont="1" applyBorder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4" fillId="0" borderId="0" xfId="0" applyFont="1" applyAlignment="1" applyProtection="1">
      <alignment vertical="top"/>
    </xf>
    <xf numFmtId="0" fontId="15" fillId="0" borderId="18" xfId="0" applyFont="1" applyBorder="1" applyAlignment="1" applyProtection="1">
      <alignment horizontal="left" vertical="center" indent="1"/>
    </xf>
    <xf numFmtId="0" fontId="15" fillId="0" borderId="19" xfId="0" applyFont="1" applyBorder="1" applyAlignment="1" applyProtection="1">
      <alignment horizontal="left" vertical="center" indent="1"/>
    </xf>
    <xf numFmtId="0" fontId="15" fillId="0" borderId="21" xfId="0" applyFont="1" applyBorder="1" applyAlignment="1" applyProtection="1">
      <alignment horizontal="left" vertical="center" indent="1"/>
    </xf>
    <xf numFmtId="49" fontId="3" fillId="0" borderId="0" xfId="2" applyNumberFormat="1" applyFont="1" applyProtection="1">
      <alignment vertical="center"/>
    </xf>
    <xf numFmtId="0" fontId="16" fillId="0" borderId="0" xfId="0" applyFont="1" applyProtection="1">
      <alignment vertical="center"/>
    </xf>
    <xf numFmtId="0" fontId="19" fillId="0" borderId="0" xfId="0" applyFont="1" applyAlignment="1" applyProtection="1">
      <alignment vertical="top" wrapText="1"/>
    </xf>
    <xf numFmtId="49" fontId="16" fillId="0" borderId="0" xfId="0" applyNumberFormat="1" applyFont="1" applyAlignment="1" applyProtection="1">
      <alignment vertical="top"/>
    </xf>
    <xf numFmtId="181" fontId="16" fillId="0" borderId="0" xfId="0" applyNumberFormat="1" applyFont="1" applyAlignment="1" applyProtection="1">
      <alignment vertical="top"/>
    </xf>
    <xf numFmtId="0" fontId="16" fillId="0" borderId="16" xfId="0" applyFont="1" applyBorder="1" applyAlignment="1" applyProtection="1">
      <alignment horizontal="right" vertical="top"/>
    </xf>
    <xf numFmtId="0" fontId="16" fillId="0" borderId="16" xfId="0" applyFont="1" applyBorder="1" applyAlignment="1" applyProtection="1">
      <alignment vertical="top"/>
    </xf>
    <xf numFmtId="49" fontId="16" fillId="0" borderId="16" xfId="0" applyNumberFormat="1" applyFont="1" applyBorder="1" applyAlignment="1" applyProtection="1">
      <alignment vertical="top"/>
    </xf>
    <xf numFmtId="181" fontId="16" fillId="0" borderId="16" xfId="0" applyNumberFormat="1" applyFont="1" applyBorder="1" applyAlignment="1" applyProtection="1">
      <alignment vertical="top"/>
    </xf>
    <xf numFmtId="49" fontId="3" fillId="0" borderId="0" xfId="0" applyNumberFormat="1" applyFont="1" applyProtection="1">
      <alignment vertical="center"/>
    </xf>
    <xf numFmtId="177" fontId="3" fillId="0" borderId="0" xfId="2" applyNumberFormat="1" applyFont="1" applyProtection="1">
      <alignment vertical="center"/>
    </xf>
    <xf numFmtId="0" fontId="17" fillId="0" borderId="22" xfId="0" applyFont="1" applyBorder="1" applyProtection="1">
      <alignment vertical="center"/>
    </xf>
    <xf numFmtId="0" fontId="17" fillId="0" borderId="0" xfId="0" applyFont="1" applyProtection="1">
      <alignment vertical="center"/>
    </xf>
    <xf numFmtId="49" fontId="3" fillId="0" borderId="19" xfId="0" applyNumberFormat="1" applyFont="1" applyBorder="1" applyProtection="1">
      <alignment vertical="center"/>
    </xf>
    <xf numFmtId="177" fontId="3" fillId="0" borderId="19" xfId="0" applyNumberFormat="1" applyFont="1" applyBorder="1" applyProtection="1">
      <alignment vertical="center"/>
    </xf>
    <xf numFmtId="0" fontId="19" fillId="0" borderId="0" xfId="0" applyFont="1" applyAlignment="1" applyProtection="1">
      <alignment vertical="center" wrapText="1"/>
    </xf>
    <xf numFmtId="0" fontId="19" fillId="0" borderId="0" xfId="0" applyFont="1" applyProtection="1">
      <alignment vertical="center"/>
    </xf>
    <xf numFmtId="49" fontId="19" fillId="0" borderId="0" xfId="0" applyNumberFormat="1" applyFont="1" applyProtection="1">
      <alignment vertical="center"/>
    </xf>
    <xf numFmtId="177" fontId="19" fillId="0" borderId="0" xfId="0" applyNumberFormat="1" applyFont="1" applyProtection="1">
      <alignment vertical="center"/>
    </xf>
    <xf numFmtId="177" fontId="16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horizontal="right" vertical="center"/>
    </xf>
    <xf numFmtId="0" fontId="3" fillId="4" borderId="0" xfId="0" applyFont="1" applyFill="1" applyProtection="1">
      <alignment vertical="center"/>
    </xf>
    <xf numFmtId="181" fontId="3" fillId="0" borderId="0" xfId="0" applyNumberFormat="1" applyFont="1" applyProtection="1">
      <alignment vertical="center"/>
    </xf>
    <xf numFmtId="181" fontId="14" fillId="0" borderId="16" xfId="0" applyNumberFormat="1" applyFont="1" applyBorder="1" applyAlignment="1" applyProtection="1">
      <alignment vertical="top"/>
    </xf>
    <xf numFmtId="181" fontId="14" fillId="0" borderId="0" xfId="0" applyNumberFormat="1" applyFont="1" applyAlignment="1" applyProtection="1">
      <alignment vertical="top"/>
    </xf>
    <xf numFmtId="0" fontId="19" fillId="0" borderId="0" xfId="0" applyFont="1" applyProtection="1">
      <alignment vertical="center"/>
    </xf>
    <xf numFmtId="0" fontId="3" fillId="0" borderId="0" xfId="2" applyFont="1" applyProtection="1">
      <alignment vertical="center"/>
    </xf>
    <xf numFmtId="0" fontId="3" fillId="0" borderId="16" xfId="0" applyFont="1" applyBorder="1" applyProtection="1">
      <alignment vertical="center"/>
    </xf>
    <xf numFmtId="177" fontId="14" fillId="0" borderId="16" xfId="0" applyNumberFormat="1" applyFont="1" applyBorder="1" applyAlignment="1" applyProtection="1">
      <alignment vertical="top"/>
    </xf>
    <xf numFmtId="177" fontId="14" fillId="0" borderId="0" xfId="0" applyNumberFormat="1" applyFont="1" applyAlignment="1" applyProtection="1">
      <alignment vertical="top"/>
    </xf>
    <xf numFmtId="0" fontId="15" fillId="0" borderId="20" xfId="0" applyFont="1" applyBorder="1" applyAlignment="1" applyProtection="1">
      <alignment horizontal="left" vertical="center" indent="1"/>
    </xf>
    <xf numFmtId="0" fontId="3" fillId="0" borderId="16" xfId="2" applyFont="1" applyBorder="1" applyProtection="1">
      <alignment vertical="center"/>
    </xf>
    <xf numFmtId="0" fontId="15" fillId="0" borderId="22" xfId="0" applyFont="1" applyBorder="1" applyAlignment="1" applyProtection="1">
      <alignment horizontal="left" vertical="center" indent="1"/>
    </xf>
    <xf numFmtId="0" fontId="15" fillId="0" borderId="0" xfId="0" applyFont="1" applyAlignment="1" applyProtection="1">
      <alignment horizontal="left" vertical="center" indent="1"/>
    </xf>
    <xf numFmtId="0" fontId="3" fillId="0" borderId="21" xfId="2" applyFont="1" applyBorder="1" applyProtection="1">
      <alignment vertical="center"/>
    </xf>
    <xf numFmtId="0" fontId="12" fillId="0" borderId="22" xfId="0" applyFont="1" applyBorder="1" applyAlignment="1" applyProtection="1">
      <alignment horizontal="left" vertical="center" indent="1"/>
    </xf>
    <xf numFmtId="0" fontId="3" fillId="0" borderId="0" xfId="0" applyFont="1" applyAlignment="1" applyProtection="1">
      <alignment horizontal="left" vertical="center" indent="1"/>
    </xf>
    <xf numFmtId="0" fontId="3" fillId="0" borderId="24" xfId="2" applyFont="1" applyBorder="1" applyProtection="1">
      <alignment vertical="center"/>
    </xf>
    <xf numFmtId="0" fontId="16" fillId="0" borderId="0" xfId="0" applyFont="1" applyAlignment="1" applyProtection="1">
      <alignment horizontal="left" vertical="center"/>
    </xf>
    <xf numFmtId="176" fontId="3" fillId="0" borderId="0" xfId="0" applyNumberFormat="1" applyFont="1" applyProtection="1">
      <alignment vertical="center"/>
    </xf>
    <xf numFmtId="49" fontId="3" fillId="0" borderId="24" xfId="0" applyNumberFormat="1" applyFont="1" applyBorder="1" applyProtection="1">
      <alignment vertical="center"/>
    </xf>
    <xf numFmtId="0" fontId="3" fillId="4" borderId="0" xfId="6" applyFont="1" applyFill="1" applyProtection="1">
      <alignment vertical="center"/>
    </xf>
    <xf numFmtId="0" fontId="15" fillId="4" borderId="22" xfId="0" applyFont="1" applyFill="1" applyBorder="1" applyProtection="1">
      <alignment vertical="center"/>
    </xf>
    <xf numFmtId="179" fontId="3" fillId="4" borderId="0" xfId="0" applyNumberFormat="1" applyFont="1" applyFill="1" applyProtection="1">
      <alignment vertical="center"/>
    </xf>
    <xf numFmtId="0" fontId="13" fillId="4" borderId="0" xfId="0" applyFont="1" applyFill="1" applyAlignment="1" applyProtection="1">
      <alignment horizontal="left" vertical="center"/>
    </xf>
    <xf numFmtId="0" fontId="16" fillId="4" borderId="0" xfId="0" applyFont="1" applyFill="1" applyAlignment="1" applyProtection="1">
      <alignment horizontal="left" vertical="center"/>
    </xf>
    <xf numFmtId="176" fontId="3" fillId="4" borderId="0" xfId="0" applyNumberFormat="1" applyFont="1" applyFill="1" applyProtection="1">
      <alignment vertical="center"/>
    </xf>
    <xf numFmtId="49" fontId="3" fillId="4" borderId="24" xfId="0" applyNumberFormat="1" applyFont="1" applyFill="1" applyBorder="1" applyProtection="1">
      <alignment vertical="center"/>
    </xf>
    <xf numFmtId="0" fontId="3" fillId="4" borderId="0" xfId="2" applyFont="1" applyFill="1" applyProtection="1">
      <alignment vertical="center"/>
    </xf>
    <xf numFmtId="181" fontId="3" fillId="0" borderId="0" xfId="6" applyNumberFormat="1" applyFont="1" applyAlignment="1" applyProtection="1">
      <alignment horizontal="right" vertical="center"/>
    </xf>
    <xf numFmtId="177" fontId="3" fillId="0" borderId="0" xfId="6" applyNumberFormat="1" applyFont="1" applyAlignment="1" applyProtection="1">
      <alignment horizontal="right" vertical="center"/>
    </xf>
    <xf numFmtId="0" fontId="19" fillId="0" borderId="0" xfId="2" applyFont="1" applyAlignment="1" applyProtection="1">
      <alignment horizontal="left" vertical="center" wrapText="1"/>
    </xf>
    <xf numFmtId="0" fontId="3" fillId="0" borderId="23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23" xfId="2" applyFont="1" applyBorder="1" applyAlignment="1" applyProtection="1">
      <alignment horizontal="center" vertical="center"/>
    </xf>
    <xf numFmtId="49" fontId="3" fillId="0" borderId="23" xfId="0" applyNumberFormat="1" applyFont="1" applyBorder="1" applyAlignment="1" applyProtection="1">
      <alignment horizontal="left" vertical="center"/>
    </xf>
    <xf numFmtId="49" fontId="3" fillId="0" borderId="1" xfId="0" applyNumberFormat="1" applyFont="1" applyBorder="1" applyAlignment="1" applyProtection="1">
      <alignment horizontal="left" vertical="center"/>
    </xf>
    <xf numFmtId="49" fontId="3" fillId="0" borderId="2" xfId="0" applyNumberFormat="1" applyFont="1" applyBorder="1" applyAlignment="1" applyProtection="1">
      <alignment horizontal="left" vertical="center"/>
    </xf>
    <xf numFmtId="0" fontId="3" fillId="0" borderId="23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horizontal="left" vertical="top"/>
    </xf>
    <xf numFmtId="179" fontId="3" fillId="0" borderId="24" xfId="0" applyNumberFormat="1" applyFont="1" applyBorder="1" applyProtection="1">
      <alignment vertical="center"/>
    </xf>
    <xf numFmtId="0" fontId="3" fillId="0" borderId="13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left" vertical="center"/>
    </xf>
    <xf numFmtId="49" fontId="3" fillId="3" borderId="4" xfId="0" applyNumberFormat="1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left" vertical="center"/>
    </xf>
    <xf numFmtId="0" fontId="3" fillId="3" borderId="19" xfId="2" applyFont="1" applyFill="1" applyBorder="1" applyProtection="1">
      <alignment vertical="center"/>
    </xf>
    <xf numFmtId="0" fontId="3" fillId="3" borderId="21" xfId="0" applyFont="1" applyFill="1" applyBorder="1" applyAlignment="1" applyProtection="1">
      <alignment horizontal="left" vertical="center"/>
    </xf>
    <xf numFmtId="0" fontId="3" fillId="0" borderId="14" xfId="0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left" vertical="center"/>
    </xf>
    <xf numFmtId="0" fontId="3" fillId="0" borderId="10" xfId="0" applyFont="1" applyBorder="1" applyAlignment="1" applyProtection="1">
      <alignment horizontal="left" vertical="center"/>
    </xf>
    <xf numFmtId="0" fontId="3" fillId="3" borderId="14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/>
    </xf>
    <xf numFmtId="38" fontId="3" fillId="0" borderId="14" xfId="0" applyNumberFormat="1" applyFont="1" applyBorder="1" applyAlignment="1" applyProtection="1">
      <alignment horizontal="right" vertical="center"/>
    </xf>
    <xf numFmtId="38" fontId="3" fillId="0" borderId="8" xfId="0" applyNumberFormat="1" applyFont="1" applyBorder="1" applyAlignment="1" applyProtection="1">
      <alignment horizontal="right" vertical="center"/>
    </xf>
    <xf numFmtId="0" fontId="3" fillId="0" borderId="26" xfId="0" applyFont="1" applyBorder="1" applyAlignment="1" applyProtection="1">
      <alignment horizontal="left" vertical="top"/>
    </xf>
    <xf numFmtId="0" fontId="3" fillId="0" borderId="25" xfId="0" applyFont="1" applyBorder="1" applyAlignment="1" applyProtection="1">
      <alignment horizontal="left" vertical="top"/>
    </xf>
    <xf numFmtId="0" fontId="3" fillId="0" borderId="30" xfId="0" applyFont="1" applyBorder="1" applyAlignment="1" applyProtection="1">
      <alignment horizontal="left" vertical="top"/>
    </xf>
    <xf numFmtId="0" fontId="3" fillId="0" borderId="10" xfId="2" applyFont="1" applyBorder="1" applyProtection="1">
      <alignment vertical="center"/>
    </xf>
    <xf numFmtId="0" fontId="3" fillId="0" borderId="20" xfId="0" applyFont="1" applyBorder="1" applyAlignment="1" applyProtection="1">
      <alignment horizontal="left" vertical="top"/>
    </xf>
    <xf numFmtId="0" fontId="3" fillId="0" borderId="16" xfId="0" applyFont="1" applyBorder="1" applyAlignment="1" applyProtection="1">
      <alignment horizontal="left" vertical="top"/>
    </xf>
    <xf numFmtId="0" fontId="3" fillId="0" borderId="17" xfId="0" applyFont="1" applyBorder="1" applyAlignment="1" applyProtection="1">
      <alignment horizontal="left" vertical="top"/>
    </xf>
    <xf numFmtId="0" fontId="3" fillId="0" borderId="17" xfId="2" applyFont="1" applyBorder="1" applyProtection="1">
      <alignment vertical="center"/>
    </xf>
    <xf numFmtId="0" fontId="3" fillId="0" borderId="0" xfId="0" applyFont="1" applyAlignment="1" applyProtection="1">
      <alignment horizontal="left" vertical="top"/>
    </xf>
    <xf numFmtId="0" fontId="19" fillId="0" borderId="0" xfId="0" applyFont="1" applyAlignment="1" applyProtection="1">
      <alignment vertical="top"/>
    </xf>
    <xf numFmtId="0" fontId="3" fillId="0" borderId="24" xfId="6" applyFont="1" applyBorder="1" applyProtection="1">
      <alignment vertical="center"/>
    </xf>
    <xf numFmtId="0" fontId="3" fillId="0" borderId="0" xfId="0" applyFont="1" applyAlignment="1" applyProtection="1">
      <alignment horizontal="right" vertical="top"/>
    </xf>
    <xf numFmtId="0" fontId="3" fillId="0" borderId="0" xfId="0" applyFont="1" applyAlignment="1" applyProtection="1">
      <alignment vertical="top"/>
    </xf>
    <xf numFmtId="38" fontId="3" fillId="0" borderId="0" xfId="0" applyNumberFormat="1" applyFont="1" applyAlignment="1" applyProtection="1">
      <alignment vertical="top"/>
    </xf>
    <xf numFmtId="0" fontId="20" fillId="0" borderId="0" xfId="0" applyFont="1" applyProtection="1">
      <alignment vertical="center"/>
    </xf>
    <xf numFmtId="0" fontId="3" fillId="0" borderId="23" xfId="6" applyFont="1" applyBorder="1" applyProtection="1">
      <alignment vertical="center"/>
    </xf>
    <xf numFmtId="0" fontId="3" fillId="0" borderId="1" xfId="6" applyFont="1" applyBorder="1" applyProtection="1">
      <alignment vertical="center"/>
    </xf>
    <xf numFmtId="0" fontId="3" fillId="0" borderId="2" xfId="6" applyFont="1" applyBorder="1" applyProtection="1">
      <alignment vertical="center"/>
    </xf>
    <xf numFmtId="38" fontId="3" fillId="0" borderId="1" xfId="0" applyNumberFormat="1" applyFont="1" applyBorder="1" applyAlignment="1" applyProtection="1">
      <alignment horizontal="left" vertical="center"/>
    </xf>
    <xf numFmtId="0" fontId="3" fillId="0" borderId="13" xfId="6" applyFont="1" applyBorder="1" applyAlignment="1" applyProtection="1">
      <alignment horizontal="left" vertical="center"/>
    </xf>
    <xf numFmtId="0" fontId="3" fillId="0" borderId="4" xfId="6" applyFont="1" applyBorder="1" applyAlignment="1" applyProtection="1">
      <alignment horizontal="left" vertical="center"/>
    </xf>
    <xf numFmtId="0" fontId="3" fillId="0" borderId="6" xfId="6" applyFont="1" applyBorder="1" applyAlignment="1" applyProtection="1">
      <alignment horizontal="left" vertical="center"/>
    </xf>
    <xf numFmtId="0" fontId="3" fillId="0" borderId="14" xfId="0" applyFont="1" applyBorder="1" applyProtection="1">
      <alignment vertical="center"/>
    </xf>
    <xf numFmtId="0" fontId="3" fillId="0" borderId="8" xfId="0" applyFont="1" applyBorder="1" applyProtection="1">
      <alignment vertical="center"/>
    </xf>
    <xf numFmtId="0" fontId="3" fillId="0" borderId="10" xfId="0" applyFont="1" applyBorder="1" applyProtection="1">
      <alignment vertical="center"/>
    </xf>
    <xf numFmtId="0" fontId="3" fillId="0" borderId="14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3" fillId="0" borderId="10" xfId="0" applyFont="1" applyBorder="1" applyAlignment="1" applyProtection="1">
      <alignment vertical="center" wrapText="1"/>
    </xf>
    <xf numFmtId="0" fontId="3" fillId="0" borderId="15" xfId="0" applyFont="1" applyBorder="1" applyAlignment="1" applyProtection="1">
      <alignment vertical="center" wrapText="1"/>
    </xf>
    <xf numFmtId="0" fontId="3" fillId="0" borderId="11" xfId="0" applyFont="1" applyBorder="1" applyProtection="1">
      <alignment vertical="center"/>
    </xf>
    <xf numFmtId="0" fontId="3" fillId="0" borderId="12" xfId="0" applyFont="1" applyBorder="1" applyProtection="1">
      <alignment vertical="center"/>
    </xf>
    <xf numFmtId="0" fontId="16" fillId="4" borderId="0" xfId="0" applyFont="1" applyFill="1" applyAlignment="1" applyProtection="1">
      <alignment horizontal="right" vertical="top"/>
    </xf>
    <xf numFmtId="0" fontId="3" fillId="4" borderId="24" xfId="6" applyFont="1" applyFill="1" applyBorder="1" applyProtection="1">
      <alignment vertical="center"/>
    </xf>
    <xf numFmtId="0" fontId="3" fillId="4" borderId="20" xfId="0" applyFont="1" applyFill="1" applyBorder="1" applyProtection="1">
      <alignment vertical="center"/>
    </xf>
    <xf numFmtId="179" fontId="3" fillId="4" borderId="16" xfId="0" applyNumberFormat="1" applyFont="1" applyFill="1" applyBorder="1" applyProtection="1">
      <alignment vertical="center"/>
    </xf>
    <xf numFmtId="0" fontId="3" fillId="4" borderId="16" xfId="0" applyFont="1" applyFill="1" applyBorder="1" applyProtection="1">
      <alignment vertical="center"/>
    </xf>
    <xf numFmtId="0" fontId="16" fillId="4" borderId="16" xfId="0" applyFont="1" applyFill="1" applyBorder="1" applyAlignment="1" applyProtection="1">
      <alignment horizontal="right" vertical="top"/>
    </xf>
    <xf numFmtId="0" fontId="19" fillId="0" borderId="16" xfId="0" applyFont="1" applyBorder="1" applyAlignment="1" applyProtection="1">
      <alignment vertical="top"/>
    </xf>
    <xf numFmtId="177" fontId="14" fillId="4" borderId="16" xfId="0" applyNumberFormat="1" applyFont="1" applyFill="1" applyBorder="1" applyAlignment="1" applyProtection="1">
      <alignment vertical="top"/>
    </xf>
    <xf numFmtId="0" fontId="14" fillId="4" borderId="16" xfId="0" applyFont="1" applyFill="1" applyBorder="1" applyAlignment="1" applyProtection="1">
      <alignment vertical="top"/>
    </xf>
    <xf numFmtId="181" fontId="14" fillId="4" borderId="16" xfId="0" applyNumberFormat="1" applyFont="1" applyFill="1" applyBorder="1" applyAlignment="1" applyProtection="1">
      <alignment vertical="top"/>
    </xf>
    <xf numFmtId="0" fontId="3" fillId="4" borderId="17" xfId="0" applyFont="1" applyFill="1" applyBorder="1" applyProtection="1">
      <alignment vertical="center"/>
    </xf>
    <xf numFmtId="176" fontId="14" fillId="0" borderId="0" xfId="0" applyNumberFormat="1" applyFont="1" applyAlignment="1" applyProtection="1">
      <alignment vertical="top"/>
    </xf>
    <xf numFmtId="177" fontId="3" fillId="0" borderId="0" xfId="0" applyNumberFormat="1" applyFont="1" applyProtection="1">
      <alignment vertical="center"/>
    </xf>
    <xf numFmtId="0" fontId="15" fillId="0" borderId="20" xfId="0" applyFont="1" applyBorder="1" applyProtection="1">
      <alignment vertical="center"/>
    </xf>
    <xf numFmtId="176" fontId="3" fillId="0" borderId="0" xfId="2" applyNumberFormat="1" applyFont="1" applyProtection="1">
      <alignment vertical="center"/>
    </xf>
    <xf numFmtId="181" fontId="3" fillId="0" borderId="0" xfId="2" applyNumberFormat="1" applyFont="1" applyProtection="1">
      <alignment vertical="center"/>
    </xf>
    <xf numFmtId="176" fontId="3" fillId="0" borderId="19" xfId="0" applyNumberFormat="1" applyFont="1" applyBorder="1" applyProtection="1">
      <alignment vertical="center"/>
    </xf>
    <xf numFmtId="181" fontId="3" fillId="0" borderId="19" xfId="0" applyNumberFormat="1" applyFont="1" applyBorder="1" applyProtection="1">
      <alignment vertical="center"/>
    </xf>
    <xf numFmtId="49" fontId="3" fillId="0" borderId="0" xfId="0" applyNumberFormat="1" applyFont="1" applyAlignment="1" applyProtection="1">
      <alignment horizontal="right" vertical="center"/>
    </xf>
    <xf numFmtId="0" fontId="21" fillId="0" borderId="0" xfId="0" applyFont="1" applyAlignment="1" applyProtection="1">
      <alignment vertical="top"/>
    </xf>
    <xf numFmtId="0" fontId="19" fillId="0" borderId="0" xfId="0" applyFont="1" applyAlignment="1" applyProtection="1">
      <alignment vertical="top" wrapText="1"/>
    </xf>
    <xf numFmtId="0" fontId="3" fillId="0" borderId="0" xfId="1" applyFont="1" applyProtection="1">
      <alignment vertical="center"/>
    </xf>
    <xf numFmtId="0" fontId="16" fillId="0" borderId="0" xfId="0" applyFont="1" applyAlignment="1" applyProtection="1">
      <alignment vertical="center" wrapText="1"/>
    </xf>
    <xf numFmtId="0" fontId="16" fillId="0" borderId="16" xfId="0" applyFont="1" applyBorder="1" applyAlignment="1" applyProtection="1">
      <alignment vertical="center" wrapText="1"/>
    </xf>
    <xf numFmtId="0" fontId="13" fillId="0" borderId="24" xfId="0" applyFont="1" applyBorder="1" applyProtection="1">
      <alignment vertical="center"/>
    </xf>
    <xf numFmtId="0" fontId="13" fillId="0" borderId="1" xfId="0" applyFont="1" applyBorder="1" applyProtection="1">
      <alignment vertical="center"/>
    </xf>
    <xf numFmtId="0" fontId="13" fillId="0" borderId="41" xfId="0" applyFont="1" applyBorder="1" applyProtection="1">
      <alignment vertical="center"/>
    </xf>
    <xf numFmtId="0" fontId="13" fillId="0" borderId="4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/>
    </xf>
    <xf numFmtId="0" fontId="13" fillId="0" borderId="43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/>
    </xf>
    <xf numFmtId="0" fontId="3" fillId="0" borderId="40" xfId="0" applyFont="1" applyBorder="1" applyProtection="1">
      <alignment vertical="center"/>
    </xf>
    <xf numFmtId="0" fontId="3" fillId="0" borderId="46" xfId="2" applyFont="1" applyBorder="1" applyAlignment="1" applyProtection="1">
      <alignment horizontal="center" vertical="center" textRotation="255"/>
    </xf>
    <xf numFmtId="0" fontId="3" fillId="0" borderId="3" xfId="2" applyFont="1" applyBorder="1" applyAlignment="1" applyProtection="1">
      <alignment horizontal="left" vertical="center"/>
    </xf>
    <xf numFmtId="0" fontId="3" fillId="0" borderId="4" xfId="2" applyFont="1" applyBorder="1" applyAlignment="1" applyProtection="1">
      <alignment horizontal="left" vertical="center"/>
    </xf>
    <xf numFmtId="0" fontId="3" fillId="0" borderId="5" xfId="2" applyFont="1" applyBorder="1" applyAlignment="1" applyProtection="1">
      <alignment horizontal="left" vertical="center"/>
    </xf>
    <xf numFmtId="0" fontId="3" fillId="0" borderId="48" xfId="2" applyFont="1" applyBorder="1" applyAlignment="1" applyProtection="1">
      <alignment horizontal="center" vertical="center" textRotation="255"/>
    </xf>
    <xf numFmtId="0" fontId="3" fillId="0" borderId="7" xfId="2" applyFont="1" applyBorder="1" applyAlignment="1" applyProtection="1">
      <alignment horizontal="left" vertical="center"/>
    </xf>
    <xf numFmtId="0" fontId="3" fillId="0" borderId="8" xfId="2" applyFont="1" applyBorder="1" applyAlignment="1" applyProtection="1">
      <alignment horizontal="left" vertical="center"/>
    </xf>
    <xf numFmtId="0" fontId="3" fillId="0" borderId="9" xfId="2" applyFont="1" applyBorder="1" applyAlignment="1" applyProtection="1">
      <alignment horizontal="left" vertical="center"/>
    </xf>
    <xf numFmtId="0" fontId="3" fillId="0" borderId="7" xfId="2" applyFont="1" applyBorder="1" applyAlignment="1" applyProtection="1">
      <alignment horizontal="left" vertical="center" wrapText="1"/>
    </xf>
    <xf numFmtId="0" fontId="3" fillId="0" borderId="49" xfId="2" applyFont="1" applyBorder="1" applyAlignment="1" applyProtection="1">
      <alignment horizontal="center" vertical="center" textRotation="255"/>
    </xf>
    <xf numFmtId="0" fontId="3" fillId="0" borderId="44" xfId="2" applyFont="1" applyBorder="1" applyAlignment="1" applyProtection="1">
      <alignment horizontal="center" vertical="center" textRotation="255"/>
    </xf>
    <xf numFmtId="0" fontId="3" fillId="0" borderId="25" xfId="2" applyFont="1" applyBorder="1" applyAlignment="1" applyProtection="1">
      <alignment horizontal="left" vertical="center"/>
    </xf>
    <xf numFmtId="0" fontId="3" fillId="0" borderId="44" xfId="2" applyFont="1" applyBorder="1" applyAlignment="1" applyProtection="1">
      <alignment horizontal="left" vertical="center"/>
    </xf>
    <xf numFmtId="179" fontId="3" fillId="0" borderId="38" xfId="0" applyNumberFormat="1" applyFont="1" applyBorder="1" applyAlignment="1" applyProtection="1">
      <alignment horizontal="right" vertical="center"/>
    </xf>
    <xf numFmtId="179" fontId="3" fillId="0" borderId="45" xfId="0" applyNumberFormat="1" applyFont="1" applyBorder="1" applyAlignment="1" applyProtection="1">
      <alignment horizontal="right" vertical="center"/>
    </xf>
    <xf numFmtId="0" fontId="13" fillId="4" borderId="37" xfId="6" applyFont="1" applyFill="1" applyBorder="1" applyAlignment="1" applyProtection="1">
      <alignment horizontal="right" vertical="center"/>
    </xf>
    <xf numFmtId="0" fontId="13" fillId="4" borderId="38" xfId="6" applyFont="1" applyFill="1" applyBorder="1" applyAlignment="1" applyProtection="1">
      <alignment horizontal="right" vertical="center"/>
    </xf>
    <xf numFmtId="9" fontId="13" fillId="4" borderId="39" xfId="6" applyNumberFormat="1" applyFont="1" applyFill="1" applyBorder="1" applyProtection="1">
      <alignment vertical="center"/>
    </xf>
    <xf numFmtId="0" fontId="3" fillId="0" borderId="0" xfId="6" applyFont="1" applyAlignment="1" applyProtection="1">
      <alignment vertical="top"/>
    </xf>
    <xf numFmtId="179" fontId="3" fillId="0" borderId="22" xfId="0" applyNumberFormat="1" applyFont="1" applyBorder="1" applyAlignment="1" applyProtection="1">
      <alignment vertical="top"/>
    </xf>
    <xf numFmtId="179" fontId="16" fillId="0" borderId="0" xfId="0" applyNumberFormat="1" applyFont="1" applyAlignment="1" applyProtection="1">
      <alignment vertical="top"/>
    </xf>
    <xf numFmtId="179" fontId="3" fillId="0" borderId="19" xfId="0" applyNumberFormat="1" applyFont="1" applyBorder="1" applyAlignment="1" applyProtection="1">
      <alignment vertical="top"/>
    </xf>
    <xf numFmtId="181" fontId="3" fillId="0" borderId="19" xfId="2" applyNumberFormat="1" applyFont="1" applyBorder="1" applyAlignment="1" applyProtection="1">
      <alignment horizontal="right" vertical="top"/>
    </xf>
    <xf numFmtId="9" fontId="13" fillId="4" borderId="19" xfId="6" applyNumberFormat="1" applyFont="1" applyFill="1" applyBorder="1" applyAlignment="1" applyProtection="1">
      <alignment vertical="top"/>
    </xf>
    <xf numFmtId="0" fontId="3" fillId="0" borderId="24" xfId="0" applyFont="1" applyBorder="1" applyAlignment="1" applyProtection="1">
      <alignment vertical="top"/>
    </xf>
    <xf numFmtId="177" fontId="3" fillId="0" borderId="0" xfId="0" applyNumberFormat="1" applyFont="1" applyAlignment="1" applyProtection="1">
      <alignment vertical="top"/>
    </xf>
    <xf numFmtId="0" fontId="3" fillId="0" borderId="0" xfId="2" applyFont="1" applyAlignment="1" applyProtection="1">
      <alignment vertical="top"/>
    </xf>
    <xf numFmtId="179" fontId="3" fillId="0" borderId="0" xfId="0" applyNumberFormat="1" applyFont="1" applyAlignment="1" applyProtection="1">
      <alignment horizontal="right" vertical="center"/>
    </xf>
    <xf numFmtId="181" fontId="3" fillId="0" borderId="0" xfId="2" applyNumberFormat="1" applyFont="1" applyAlignment="1" applyProtection="1">
      <alignment horizontal="right" vertical="center"/>
    </xf>
    <xf numFmtId="9" fontId="13" fillId="4" borderId="0" xfId="6" applyNumberFormat="1" applyFont="1" applyFill="1" applyProtection="1">
      <alignment vertical="center"/>
    </xf>
    <xf numFmtId="179" fontId="3" fillId="0" borderId="0" xfId="0" applyNumberFormat="1" applyFont="1" applyAlignment="1" applyProtection="1">
      <alignment horizontal="left" vertical="center"/>
    </xf>
    <xf numFmtId="49" fontId="3" fillId="0" borderId="0" xfId="0" applyNumberFormat="1" applyFont="1" applyAlignment="1" applyProtection="1">
      <alignment horizontal="left" vertical="top" wrapText="1"/>
    </xf>
    <xf numFmtId="179" fontId="3" fillId="0" borderId="0" xfId="0" applyNumberFormat="1" applyFont="1" applyAlignment="1" applyProtection="1">
      <alignment horizontal="left" vertical="top" wrapText="1"/>
    </xf>
    <xf numFmtId="49" fontId="3" fillId="0" borderId="0" xfId="0" applyNumberFormat="1" applyFont="1" applyAlignment="1" applyProtection="1">
      <alignment horizontal="left" vertical="center"/>
    </xf>
    <xf numFmtId="49" fontId="16" fillId="0" borderId="16" xfId="0" applyNumberFormat="1" applyFont="1" applyBorder="1" applyAlignment="1" applyProtection="1">
      <alignment horizontal="left" vertical="center" wrapText="1"/>
    </xf>
    <xf numFmtId="0" fontId="3" fillId="0" borderId="18" xfId="0" applyFont="1" applyBorder="1" applyProtection="1">
      <alignment vertical="center"/>
    </xf>
    <xf numFmtId="0" fontId="3" fillId="0" borderId="19" xfId="0" applyFont="1" applyBorder="1" applyProtection="1">
      <alignment vertical="center"/>
    </xf>
    <xf numFmtId="0" fontId="3" fillId="0" borderId="46" xfId="0" applyFont="1" applyBorder="1" applyProtection="1">
      <alignment vertical="center"/>
    </xf>
    <xf numFmtId="0" fontId="3" fillId="0" borderId="54" xfId="2" applyFont="1" applyBorder="1" applyAlignment="1" applyProtection="1">
      <alignment horizontal="center" vertical="center" wrapText="1"/>
    </xf>
    <xf numFmtId="0" fontId="3" fillId="0" borderId="46" xfId="2" applyFont="1" applyBorder="1" applyAlignment="1" applyProtection="1">
      <alignment horizontal="center" vertical="center" wrapText="1"/>
    </xf>
    <xf numFmtId="0" fontId="3" fillId="0" borderId="19" xfId="2" applyFont="1" applyBorder="1" applyAlignment="1" applyProtection="1">
      <alignment horizontal="center" vertical="center" wrapText="1"/>
    </xf>
    <xf numFmtId="0" fontId="3" fillId="0" borderId="56" xfId="2" applyFont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horizontal="center" vertical="center"/>
    </xf>
    <xf numFmtId="0" fontId="3" fillId="0" borderId="54" xfId="0" applyFont="1" applyBorder="1" applyAlignment="1" applyProtection="1">
      <alignment horizontal="center" vertical="center" wrapText="1"/>
    </xf>
    <xf numFmtId="0" fontId="3" fillId="0" borderId="21" xfId="0" applyFont="1" applyBorder="1" applyAlignment="1" applyProtection="1">
      <alignment horizontal="center" vertical="center"/>
    </xf>
    <xf numFmtId="0" fontId="3" fillId="0" borderId="20" xfId="0" applyFont="1" applyBorder="1" applyProtection="1">
      <alignment vertical="center"/>
    </xf>
    <xf numFmtId="0" fontId="3" fillId="0" borderId="53" xfId="0" applyFont="1" applyBorder="1" applyProtection="1">
      <alignment vertical="center"/>
    </xf>
    <xf numFmtId="0" fontId="3" fillId="0" borderId="32" xfId="2" applyFont="1" applyBorder="1" applyAlignment="1" applyProtection="1">
      <alignment horizontal="center" vertical="center" wrapText="1"/>
    </xf>
    <xf numFmtId="0" fontId="3" fillId="0" borderId="53" xfId="2" applyFont="1" applyBorder="1" applyAlignment="1" applyProtection="1">
      <alignment horizontal="center" vertical="center" wrapText="1"/>
    </xf>
    <xf numFmtId="0" fontId="3" fillId="0" borderId="16" xfId="2" applyFont="1" applyBorder="1" applyAlignment="1" applyProtection="1">
      <alignment horizontal="center" vertical="center" wrapText="1"/>
    </xf>
    <xf numFmtId="0" fontId="3" fillId="0" borderId="57" xfId="2" applyFont="1" applyBorder="1" applyAlignment="1" applyProtection="1">
      <alignment horizontal="center" vertical="center" wrapText="1"/>
    </xf>
    <xf numFmtId="181" fontId="3" fillId="0" borderId="52" xfId="0" applyNumberFormat="1" applyFont="1" applyBorder="1" applyAlignment="1" applyProtection="1">
      <alignment horizontal="center" vertical="center"/>
    </xf>
    <xf numFmtId="181" fontId="3" fillId="0" borderId="60" xfId="0" applyNumberFormat="1" applyFont="1" applyBorder="1" applyAlignment="1" applyProtection="1">
      <alignment horizontal="center" vertical="center"/>
    </xf>
    <xf numFmtId="181" fontId="3" fillId="0" borderId="55" xfId="0" applyNumberFormat="1" applyFont="1" applyBorder="1" applyAlignment="1" applyProtection="1">
      <alignment horizontal="center" vertical="center"/>
    </xf>
    <xf numFmtId="0" fontId="3" fillId="0" borderId="32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49" fontId="3" fillId="0" borderId="50" xfId="0" applyNumberFormat="1" applyFont="1" applyBorder="1" applyAlignment="1" applyProtection="1">
      <alignment horizontal="right" vertical="center"/>
    </xf>
    <xf numFmtId="0" fontId="3" fillId="0" borderId="3" xfId="2" applyFont="1" applyBorder="1" applyProtection="1">
      <alignment vertical="center"/>
    </xf>
    <xf numFmtId="0" fontId="3" fillId="0" borderId="4" xfId="2" applyFont="1" applyBorder="1" applyProtection="1">
      <alignment vertical="center"/>
    </xf>
    <xf numFmtId="49" fontId="3" fillId="0" borderId="51" xfId="0" applyNumberFormat="1" applyFont="1" applyBorder="1" applyAlignment="1" applyProtection="1">
      <alignment horizontal="right" vertical="center"/>
    </xf>
    <xf numFmtId="0" fontId="3" fillId="0" borderId="7" xfId="2" applyFont="1" applyBorder="1" applyProtection="1">
      <alignment vertical="center"/>
    </xf>
    <xf numFmtId="0" fontId="3" fillId="0" borderId="8" xfId="2" applyFont="1" applyBorder="1" applyProtection="1">
      <alignment vertical="center"/>
    </xf>
    <xf numFmtId="0" fontId="3" fillId="5" borderId="9" xfId="6" applyFont="1" applyFill="1" applyBorder="1" applyAlignment="1" applyProtection="1">
      <alignment horizontal="left" vertical="center"/>
    </xf>
    <xf numFmtId="177" fontId="3" fillId="5" borderId="9" xfId="2" applyNumberFormat="1" applyFont="1" applyFill="1" applyBorder="1" applyAlignment="1" applyProtection="1">
      <alignment horizontal="left" vertical="center"/>
    </xf>
    <xf numFmtId="49" fontId="3" fillId="0" borderId="14" xfId="0" applyNumberFormat="1" applyFont="1" applyBorder="1" applyAlignment="1" applyProtection="1">
      <alignment horizontal="right" vertical="center"/>
    </xf>
    <xf numFmtId="49" fontId="3" fillId="0" borderId="15" xfId="0" applyNumberFormat="1" applyFont="1" applyBorder="1" applyAlignment="1" applyProtection="1">
      <alignment horizontal="right" vertical="center"/>
    </xf>
    <xf numFmtId="0" fontId="3" fillId="0" borderId="52" xfId="2" applyFont="1" applyBorder="1" applyProtection="1">
      <alignment vertical="center"/>
    </xf>
    <xf numFmtId="0" fontId="3" fillId="0" borderId="11" xfId="2" applyFont="1" applyBorder="1" applyProtection="1">
      <alignment vertical="center"/>
    </xf>
    <xf numFmtId="176" fontId="3" fillId="0" borderId="16" xfId="0" applyNumberFormat="1" applyFont="1" applyBorder="1" applyProtection="1">
      <alignment vertical="center"/>
    </xf>
    <xf numFmtId="0" fontId="6" fillId="0" borderId="0" xfId="6" applyNumberFormat="1" applyFont="1" applyAlignment="1" applyProtection="1">
      <alignment horizontal="right" vertical="top"/>
    </xf>
    <xf numFmtId="0" fontId="3" fillId="0" borderId="0" xfId="6" applyNumberFormat="1" applyFont="1" applyProtection="1">
      <alignment vertical="center"/>
    </xf>
    <xf numFmtId="0" fontId="3" fillId="0" borderId="0" xfId="6" applyNumberFormat="1" applyFont="1" applyAlignment="1" applyProtection="1">
      <alignment horizontal="left" vertical="center"/>
    </xf>
    <xf numFmtId="0" fontId="3" fillId="5" borderId="7" xfId="6" applyNumberFormat="1" applyFont="1" applyFill="1" applyBorder="1" applyAlignment="1" applyProtection="1">
      <alignment horizontal="left" vertical="center"/>
    </xf>
    <xf numFmtId="0" fontId="3" fillId="5" borderId="7" xfId="2" applyNumberFormat="1" applyFont="1" applyFill="1" applyBorder="1" applyAlignment="1" applyProtection="1">
      <alignment horizontal="left" vertical="center"/>
    </xf>
  </cellXfs>
  <cellStyles count="9">
    <cellStyle name="パーセント" xfId="8" builtinId="5"/>
    <cellStyle name="桁区切り 2" xfId="4" xr:uid="{00000000-0005-0000-0000-000002000000}"/>
    <cellStyle name="桁区切り 3" xfId="7" xr:uid="{00000000-0005-0000-0000-000003000000}"/>
    <cellStyle name="標準" xfId="0" builtinId="0"/>
    <cellStyle name="標準 3 3" xfId="3" xr:uid="{00000000-0005-0000-0000-000005000000}"/>
    <cellStyle name="標準 5" xfId="2" xr:uid="{00000000-0005-0000-0000-000006000000}"/>
    <cellStyle name="標準 5 2" xfId="1" xr:uid="{00000000-0005-0000-0000-000007000000}"/>
    <cellStyle name="標準 5 2 2" xfId="6" xr:uid="{00000000-0005-0000-0000-000008000000}"/>
    <cellStyle name="標準 9" xfId="5" xr:uid="{00000000-0005-0000-0000-000009000000}"/>
  </cellStyles>
  <dxfs count="176"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ECFF"/>
      <rgbColor rgb="00C6E0B4"/>
      <rgbColor rgb="00FFFF99"/>
      <rgbColor rgb="0099CCFF"/>
      <rgbColor rgb="00FF99CC"/>
      <rgbColor rgb="00CC99FF"/>
      <rgbColor rgb="00FFE699"/>
      <rgbColor rgb="000070C0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FBFBF"/>
      <color rgb="FFCCEDFC"/>
      <color rgb="FF000000"/>
      <color rgb="FFFF0000"/>
      <color rgb="FFA6A6A6"/>
      <color rgb="FFE2EFDA"/>
      <color rgb="FFEEAAFC"/>
      <color rgb="FFFFE699"/>
      <color rgb="FFC6E0B4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outlinePr summaryBelow="0"/>
    <pageSetUpPr fitToPage="1"/>
  </sheetPr>
  <dimension ref="A1:W288"/>
  <sheetViews>
    <sheetView showGridLines="0" tabSelected="1" topLeftCell="B1" zoomScaleNormal="100" workbookViewId="0">
      <selection activeCell="B1" sqref="B1"/>
    </sheetView>
  </sheetViews>
  <sheetFormatPr defaultRowHeight="13.5" x14ac:dyDescent="0.15"/>
  <cols>
    <col min="1" max="1" width="10.25" style="98" hidden="1" customWidth="1"/>
    <col min="2" max="3" width="1.625" style="98" customWidth="1"/>
    <col min="4" max="4" width="6.125" style="98" customWidth="1"/>
    <col min="5" max="5" width="5.125" style="98" customWidth="1"/>
    <col min="6" max="6" width="6.625" style="98" customWidth="1"/>
    <col min="7" max="7" width="5.625" style="98" customWidth="1"/>
    <col min="8" max="8" width="3.75" style="98" customWidth="1"/>
    <col min="9" max="9" width="1.625" style="98" customWidth="1"/>
    <col min="10" max="11" width="10.625" style="98" customWidth="1"/>
    <col min="12" max="12" width="8.125" style="98" customWidth="1"/>
    <col min="13" max="13" width="4.5" style="98" customWidth="1"/>
    <col min="14" max="14" width="6.625" style="98" customWidth="1"/>
    <col min="15" max="15" width="10.125" style="98" customWidth="1"/>
    <col min="16" max="16" width="12.625" style="98" customWidth="1"/>
    <col min="17" max="19" width="8.625" style="98" customWidth="1"/>
    <col min="20" max="20" width="17.875" style="98" customWidth="1"/>
    <col min="21" max="21" width="5.875" style="98" customWidth="1"/>
    <col min="22" max="22" width="2.625" style="98" customWidth="1"/>
    <col min="23" max="23" width="3.625" style="98" customWidth="1"/>
    <col min="24" max="16384" width="9" style="98"/>
  </cols>
  <sheetData>
    <row r="1" spans="1:23" ht="30" customHeight="1" x14ac:dyDescent="0.15">
      <c r="A1" s="362" t="s">
        <v>248</v>
      </c>
      <c r="B1" s="96"/>
      <c r="C1" s="97" t="s">
        <v>162</v>
      </c>
      <c r="D1" s="97"/>
      <c r="Q1" s="99"/>
      <c r="R1" s="99"/>
      <c r="T1" s="361" t="s">
        <v>256</v>
      </c>
      <c r="U1" s="100"/>
      <c r="V1" s="100"/>
      <c r="W1" s="99"/>
    </row>
    <row r="2" spans="1:23" ht="15" hidden="1" customHeight="1" x14ac:dyDescent="0.15">
      <c r="A2" s="362" t="s">
        <v>88</v>
      </c>
      <c r="B2" s="96"/>
      <c r="C2" s="101"/>
      <c r="D2" s="101"/>
      <c r="W2" s="99"/>
    </row>
    <row r="3" spans="1:23" ht="30" customHeight="1" x14ac:dyDescent="0.15">
      <c r="A3" s="362" t="s">
        <v>257</v>
      </c>
      <c r="B3" s="96"/>
      <c r="C3" s="98" t="s">
        <v>252</v>
      </c>
      <c r="W3" s="99"/>
    </row>
    <row r="4" spans="1:23" ht="5.25" customHeight="1" x14ac:dyDescent="0.15">
      <c r="A4" s="96"/>
      <c r="B4" s="96"/>
      <c r="C4" s="102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4"/>
    </row>
    <row r="5" spans="1:23" ht="15" customHeight="1" x14ac:dyDescent="0.15">
      <c r="A5" s="96"/>
      <c r="B5" s="105"/>
      <c r="C5" s="106" t="s">
        <v>253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8"/>
    </row>
    <row r="6" spans="1:23" ht="15" customHeight="1" x14ac:dyDescent="0.15">
      <c r="A6" s="96"/>
      <c r="B6" s="96"/>
      <c r="C6" s="106" t="s">
        <v>30</v>
      </c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8"/>
    </row>
    <row r="7" spans="1:23" ht="15" customHeight="1" x14ac:dyDescent="0.15">
      <c r="A7" s="96"/>
      <c r="B7" s="96"/>
      <c r="C7" s="106" t="s">
        <v>31</v>
      </c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8"/>
    </row>
    <row r="8" spans="1:23" ht="15" hidden="1" customHeight="1" x14ac:dyDescent="0.15">
      <c r="A8" s="96"/>
      <c r="B8" s="96"/>
      <c r="C8" s="106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8"/>
    </row>
    <row r="9" spans="1:23" ht="7.5" customHeight="1" x14ac:dyDescent="0.15">
      <c r="A9" s="96"/>
      <c r="B9" s="96"/>
      <c r="C9" s="109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1"/>
    </row>
    <row r="10" spans="1:23" ht="15" customHeight="1" x14ac:dyDescent="0.15">
      <c r="A10" s="96"/>
      <c r="B10" s="96"/>
    </row>
    <row r="11" spans="1:23" ht="15" hidden="1" customHeight="1" x14ac:dyDescent="0.15">
      <c r="A11" s="96"/>
      <c r="B11" s="96"/>
    </row>
    <row r="12" spans="1:23" ht="15" hidden="1" customHeight="1" x14ac:dyDescent="0.15">
      <c r="A12" s="96"/>
      <c r="B12" s="96"/>
    </row>
    <row r="13" spans="1:23" ht="20.100000000000001" customHeight="1" x14ac:dyDescent="0.15">
      <c r="A13" s="96"/>
      <c r="B13" s="96"/>
      <c r="C13" s="112" t="s">
        <v>24</v>
      </c>
      <c r="D13" s="113"/>
      <c r="E13" s="113"/>
      <c r="F13" s="113"/>
      <c r="G13" s="113"/>
      <c r="H13" s="114"/>
    </row>
    <row r="14" spans="1:23" ht="20.100000000000001" customHeight="1" x14ac:dyDescent="0.15">
      <c r="A14" s="96"/>
      <c r="B14" s="96"/>
      <c r="C14" s="115"/>
      <c r="D14" s="116"/>
      <c r="E14" s="117"/>
      <c r="F14" s="117"/>
      <c r="G14" s="117"/>
      <c r="H14" s="117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9"/>
    </row>
    <row r="15" spans="1:23" ht="15.75" hidden="1" customHeight="1" x14ac:dyDescent="0.15">
      <c r="A15" s="96"/>
      <c r="B15" s="96"/>
      <c r="C15" s="120"/>
      <c r="D15" s="121"/>
      <c r="E15" s="122"/>
      <c r="F15" s="122"/>
      <c r="G15" s="122"/>
      <c r="H15" s="122"/>
      <c r="I15" s="123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5"/>
    </row>
    <row r="16" spans="1:23" ht="15.75" hidden="1" customHeight="1" x14ac:dyDescent="0.15">
      <c r="A16" s="96"/>
      <c r="B16" s="96"/>
      <c r="C16" s="120"/>
      <c r="D16" s="121"/>
      <c r="E16" s="126"/>
      <c r="F16" s="126"/>
      <c r="G16" s="126"/>
      <c r="H16" s="126"/>
      <c r="I16" s="123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5"/>
    </row>
    <row r="17" spans="1:22" ht="15.75" hidden="1" customHeight="1" x14ac:dyDescent="0.15">
      <c r="A17" s="96"/>
      <c r="B17" s="96"/>
      <c r="C17" s="120"/>
      <c r="D17" s="121"/>
      <c r="E17" s="126"/>
      <c r="F17" s="126"/>
      <c r="G17" s="126"/>
      <c r="H17" s="126"/>
      <c r="I17" s="123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5"/>
    </row>
    <row r="18" spans="1:22" ht="15.75" hidden="1" customHeight="1" x14ac:dyDescent="0.15">
      <c r="A18" s="96"/>
      <c r="B18" s="96"/>
      <c r="C18" s="120"/>
      <c r="D18" s="121"/>
      <c r="E18" s="126"/>
      <c r="F18" s="126"/>
      <c r="G18" s="126"/>
      <c r="H18" s="126"/>
      <c r="I18" s="123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5"/>
    </row>
    <row r="19" spans="1:22" ht="15.75" hidden="1" customHeight="1" x14ac:dyDescent="0.15">
      <c r="A19" s="96"/>
      <c r="B19" s="96"/>
      <c r="C19" s="120"/>
      <c r="D19" s="121"/>
      <c r="E19" s="126"/>
      <c r="F19" s="126"/>
      <c r="G19" s="126"/>
      <c r="H19" s="126"/>
      <c r="I19" s="123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5"/>
    </row>
    <row r="20" spans="1:22" ht="20.100000000000001" customHeight="1" x14ac:dyDescent="0.15">
      <c r="A20" s="96">
        <f>IF(TRIM($I20)="", 1001, 0)</f>
        <v>1001</v>
      </c>
      <c r="B20" s="96"/>
      <c r="C20" s="120"/>
      <c r="D20" s="121">
        <v>1</v>
      </c>
      <c r="E20" s="98" t="s">
        <v>0</v>
      </c>
      <c r="I20" s="55"/>
      <c r="J20" s="56"/>
      <c r="K20" s="56"/>
      <c r="L20" s="56"/>
      <c r="M20" s="56"/>
      <c r="N20" s="126"/>
      <c r="O20" s="126"/>
      <c r="P20" s="126"/>
      <c r="Q20" s="126"/>
      <c r="R20" s="126"/>
      <c r="S20" s="126"/>
      <c r="T20" s="126"/>
      <c r="U20" s="126"/>
      <c r="V20" s="125"/>
    </row>
    <row r="21" spans="1:22" ht="20.100000000000001" customHeight="1" x14ac:dyDescent="0.15">
      <c r="A21" s="96"/>
      <c r="B21" s="96"/>
      <c r="C21" s="120"/>
      <c r="D21" s="121"/>
      <c r="E21" s="126"/>
      <c r="F21" s="126"/>
      <c r="G21" s="126"/>
      <c r="H21" s="126"/>
      <c r="I21" s="123"/>
      <c r="J21" s="128" t="s">
        <v>107</v>
      </c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5"/>
    </row>
    <row r="22" spans="1:22" ht="20.100000000000001" customHeight="1" x14ac:dyDescent="0.15">
      <c r="A22" s="96">
        <f>IF(AND(TRIM($I22)&lt;&gt;"", OR(ISERROR(FIND("@"&amp;LEFT($I22,3)&amp;"@", 都道府県3))=FALSE, ISERROR(FIND("@"&amp;LEFT($I22,4)&amp;"@",都道府県4))=FALSE))=FALSE, 1001, 0)</f>
        <v>1001</v>
      </c>
      <c r="B22" s="96"/>
      <c r="C22" s="120"/>
      <c r="D22" s="121">
        <v>2</v>
      </c>
      <c r="E22" s="98" t="s">
        <v>1</v>
      </c>
      <c r="I22" s="52"/>
      <c r="J22" s="52"/>
      <c r="K22" s="52"/>
      <c r="L22" s="52"/>
      <c r="M22" s="52"/>
      <c r="N22" s="52"/>
      <c r="O22" s="52"/>
      <c r="P22" s="52"/>
      <c r="Q22" s="53"/>
      <c r="R22" s="52"/>
      <c r="S22" s="52"/>
      <c r="T22" s="52"/>
      <c r="U22" s="52"/>
      <c r="V22" s="125"/>
    </row>
    <row r="23" spans="1:22" ht="20.100000000000001" customHeight="1" x14ac:dyDescent="0.15">
      <c r="A23" s="96"/>
      <c r="B23" s="96"/>
      <c r="C23" s="120"/>
      <c r="D23" s="121"/>
      <c r="E23" s="126"/>
      <c r="F23" s="126"/>
      <c r="G23" s="126"/>
      <c r="H23" s="126"/>
      <c r="I23" s="123"/>
      <c r="J23" s="128" t="s">
        <v>17</v>
      </c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5"/>
    </row>
    <row r="24" spans="1:22" ht="20.100000000000001" customHeight="1" x14ac:dyDescent="0.15">
      <c r="A24" s="96">
        <f>IF(TRIM($I24)="", 1001, 0)</f>
        <v>1001</v>
      </c>
      <c r="B24" s="96"/>
      <c r="C24" s="120"/>
      <c r="D24" s="121">
        <v>3</v>
      </c>
      <c r="E24" s="98" t="s">
        <v>2</v>
      </c>
      <c r="I24" s="37"/>
      <c r="J24" s="37"/>
      <c r="K24" s="37"/>
      <c r="L24" s="37"/>
      <c r="M24" s="37"/>
      <c r="N24" s="37"/>
      <c r="O24" s="37"/>
      <c r="P24" s="37"/>
      <c r="Q24" s="38"/>
      <c r="R24" s="37"/>
      <c r="S24" s="37"/>
      <c r="T24" s="37"/>
      <c r="U24" s="37"/>
      <c r="V24" s="125"/>
    </row>
    <row r="25" spans="1:22" ht="20.100000000000001" customHeight="1" x14ac:dyDescent="0.15">
      <c r="A25" s="96"/>
      <c r="B25" s="96"/>
      <c r="C25" s="129"/>
      <c r="D25" s="126"/>
      <c r="E25" s="126"/>
      <c r="F25" s="126"/>
      <c r="G25" s="126"/>
      <c r="H25" s="126"/>
      <c r="I25" s="123"/>
      <c r="J25" s="128" t="s">
        <v>159</v>
      </c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5"/>
    </row>
    <row r="26" spans="1:22" ht="20.100000000000001" customHeight="1" x14ac:dyDescent="0.15">
      <c r="A26" s="96">
        <f>IF(TRIM($I26)="", 1001, 0)</f>
        <v>1001</v>
      </c>
      <c r="B26" s="96"/>
      <c r="C26" s="120"/>
      <c r="D26" s="121">
        <v>4</v>
      </c>
      <c r="E26" s="98" t="s">
        <v>3</v>
      </c>
      <c r="I26" s="37"/>
      <c r="J26" s="37"/>
      <c r="K26" s="37"/>
      <c r="L26" s="37"/>
      <c r="M26" s="37"/>
      <c r="N26" s="37"/>
      <c r="O26" s="37"/>
      <c r="P26" s="37"/>
      <c r="Q26" s="38"/>
      <c r="R26" s="37"/>
      <c r="S26" s="37"/>
      <c r="T26" s="37"/>
      <c r="U26" s="37"/>
      <c r="V26" s="125"/>
    </row>
    <row r="27" spans="1:22" ht="20.100000000000001" customHeight="1" x14ac:dyDescent="0.15">
      <c r="A27" s="96"/>
      <c r="B27" s="96"/>
      <c r="C27" s="129"/>
      <c r="D27" s="126"/>
      <c r="E27" s="126"/>
      <c r="F27" s="126"/>
      <c r="G27" s="126"/>
      <c r="H27" s="126"/>
      <c r="I27" s="123"/>
      <c r="J27" s="128" t="s">
        <v>160</v>
      </c>
      <c r="K27" s="127"/>
      <c r="L27" s="127"/>
      <c r="M27" s="127"/>
      <c r="N27" s="127"/>
      <c r="O27" s="127"/>
      <c r="P27" s="127"/>
      <c r="Q27" s="130"/>
      <c r="R27" s="127"/>
      <c r="S27" s="127"/>
      <c r="T27" s="127"/>
      <c r="U27" s="127"/>
      <c r="V27" s="131"/>
    </row>
    <row r="28" spans="1:22" ht="20.100000000000001" customHeight="1" x14ac:dyDescent="0.15">
      <c r="A28" s="96">
        <f>IF(TRIM($I28)="", 1001, 0)</f>
        <v>1001</v>
      </c>
      <c r="B28" s="96"/>
      <c r="C28" s="120"/>
      <c r="D28" s="121">
        <v>5</v>
      </c>
      <c r="E28" s="98" t="s">
        <v>18</v>
      </c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125"/>
    </row>
    <row r="29" spans="1:22" ht="20.100000000000001" customHeight="1" x14ac:dyDescent="0.15">
      <c r="A29" s="96"/>
      <c r="B29" s="96"/>
      <c r="C29" s="129"/>
      <c r="D29" s="126"/>
      <c r="E29" s="126"/>
      <c r="F29" s="126"/>
      <c r="G29" s="126"/>
      <c r="H29" s="126"/>
      <c r="I29" s="123"/>
      <c r="J29" s="128" t="s">
        <v>85</v>
      </c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31"/>
    </row>
    <row r="30" spans="1:22" ht="20.100000000000001" customHeight="1" x14ac:dyDescent="0.15">
      <c r="A30" s="96">
        <f>IF(TRIM($I30)="", 1001, 0)</f>
        <v>1001</v>
      </c>
      <c r="B30" s="96"/>
      <c r="C30" s="120"/>
      <c r="D30" s="121">
        <v>6</v>
      </c>
      <c r="E30" s="98" t="s">
        <v>4</v>
      </c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125"/>
    </row>
    <row r="31" spans="1:22" ht="20.100000000000001" customHeight="1" x14ac:dyDescent="0.15">
      <c r="A31" s="96"/>
      <c r="B31" s="96"/>
      <c r="C31" s="129"/>
      <c r="D31" s="126"/>
      <c r="E31" s="126"/>
      <c r="F31" s="126"/>
      <c r="G31" s="126"/>
      <c r="H31" s="126"/>
      <c r="I31" s="123"/>
      <c r="J31" s="128" t="s">
        <v>10</v>
      </c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31"/>
    </row>
    <row r="32" spans="1:22" ht="20.100000000000001" customHeight="1" x14ac:dyDescent="0.15">
      <c r="A32" s="96">
        <f>IF(TRIM($I32)="", 1001, 0)</f>
        <v>1001</v>
      </c>
      <c r="B32" s="96"/>
      <c r="C32" s="120"/>
      <c r="D32" s="121">
        <v>7</v>
      </c>
      <c r="E32" s="98" t="s">
        <v>5</v>
      </c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125"/>
    </row>
    <row r="33" spans="1:23" ht="20.100000000000001" customHeight="1" x14ac:dyDescent="0.15">
      <c r="A33" s="96"/>
      <c r="B33" s="96"/>
      <c r="C33" s="129"/>
      <c r="D33" s="126"/>
      <c r="E33" s="126"/>
      <c r="F33" s="126"/>
      <c r="G33" s="126"/>
      <c r="H33" s="126"/>
      <c r="I33" s="123"/>
      <c r="J33" s="128" t="s">
        <v>11</v>
      </c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5"/>
    </row>
    <row r="34" spans="1:23" ht="20.100000000000001" customHeight="1" x14ac:dyDescent="0.15">
      <c r="A34" s="96">
        <f>IF(NOT(AND(TRIM($I34)&lt;&gt;"",ISNUMBER(VALUE(SUBSTITUTE($I34,"-",""))))), 1001, 0)</f>
        <v>1001</v>
      </c>
      <c r="B34" s="96"/>
      <c r="C34" s="120"/>
      <c r="D34" s="121">
        <v>8</v>
      </c>
      <c r="E34" s="98" t="s">
        <v>6</v>
      </c>
      <c r="I34" s="37"/>
      <c r="J34" s="37"/>
      <c r="K34" s="37"/>
      <c r="L34" s="37"/>
      <c r="M34" s="37"/>
      <c r="N34" s="126"/>
      <c r="O34" s="126"/>
      <c r="P34" s="126"/>
      <c r="Q34" s="126"/>
      <c r="R34" s="126"/>
      <c r="S34" s="126"/>
      <c r="T34" s="126"/>
      <c r="U34" s="126"/>
      <c r="V34" s="125"/>
    </row>
    <row r="35" spans="1:23" ht="20.100000000000001" customHeight="1" x14ac:dyDescent="0.15">
      <c r="A35" s="96"/>
      <c r="B35" s="96"/>
      <c r="C35" s="129"/>
      <c r="D35" s="126"/>
      <c r="E35" s="126"/>
      <c r="F35" s="126"/>
      <c r="G35" s="126"/>
      <c r="H35" s="126"/>
      <c r="I35" s="123"/>
      <c r="J35" s="128" t="s">
        <v>108</v>
      </c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5"/>
    </row>
    <row r="36" spans="1:23" ht="20.100000000000001" customHeight="1" x14ac:dyDescent="0.15">
      <c r="A36" s="96">
        <f>IF(AND(TRIM($I36)&lt;&gt;"",NOT(ISNUMBER(VALUE(SUBSTITUTE($I36,"-",""))))), 1001, 0)</f>
        <v>0</v>
      </c>
      <c r="B36" s="96"/>
      <c r="C36" s="120"/>
      <c r="D36" s="121">
        <v>9</v>
      </c>
      <c r="E36" s="98" t="s">
        <v>7</v>
      </c>
      <c r="I36" s="37"/>
      <c r="J36" s="37"/>
      <c r="K36" s="37"/>
      <c r="L36" s="37"/>
      <c r="M36" s="37"/>
      <c r="N36" s="126"/>
      <c r="O36" s="126"/>
      <c r="P36" s="126"/>
      <c r="Q36" s="126"/>
      <c r="R36" s="126"/>
      <c r="S36" s="126"/>
      <c r="T36" s="126"/>
      <c r="U36" s="126"/>
      <c r="V36" s="125"/>
    </row>
    <row r="37" spans="1:23" ht="20.100000000000001" customHeight="1" x14ac:dyDescent="0.15">
      <c r="A37" s="96"/>
      <c r="B37" s="96"/>
      <c r="C37" s="129"/>
      <c r="D37" s="126"/>
      <c r="E37" s="126"/>
      <c r="F37" s="126"/>
      <c r="G37" s="126"/>
      <c r="H37" s="126"/>
      <c r="I37" s="123"/>
      <c r="J37" s="128" t="s">
        <v>108</v>
      </c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5"/>
    </row>
    <row r="38" spans="1:23" ht="20.100000000000001" customHeight="1" x14ac:dyDescent="0.15">
      <c r="A38" s="96"/>
      <c r="B38" s="96"/>
      <c r="C38" s="129"/>
      <c r="D38" s="121">
        <v>10</v>
      </c>
      <c r="E38" s="98" t="s">
        <v>9</v>
      </c>
      <c r="I38" s="37"/>
      <c r="J38" s="37"/>
      <c r="K38" s="37"/>
      <c r="L38" s="37"/>
      <c r="M38" s="37"/>
      <c r="N38" s="37"/>
      <c r="O38" s="37"/>
      <c r="P38" s="37"/>
      <c r="Q38" s="54"/>
      <c r="R38" s="37"/>
      <c r="S38" s="37"/>
      <c r="T38" s="37"/>
      <c r="U38" s="37"/>
      <c r="V38" s="125"/>
    </row>
    <row r="39" spans="1:23" ht="20.100000000000001" customHeight="1" x14ac:dyDescent="0.15">
      <c r="A39" s="96"/>
      <c r="B39" s="96"/>
      <c r="C39" s="129"/>
      <c r="D39" s="121"/>
      <c r="I39" s="123"/>
      <c r="J39" s="128"/>
      <c r="K39" s="132"/>
      <c r="L39" s="128"/>
      <c r="M39" s="128"/>
      <c r="N39" s="128"/>
      <c r="O39" s="128"/>
      <c r="P39" s="128"/>
      <c r="Q39" s="133"/>
      <c r="R39" s="128"/>
      <c r="S39" s="128"/>
      <c r="T39" s="128"/>
      <c r="U39" s="128"/>
      <c r="V39" s="126"/>
      <c r="W39" s="134"/>
    </row>
    <row r="40" spans="1:23" ht="20.100000000000001" customHeight="1" x14ac:dyDescent="0.15">
      <c r="A40" s="96">
        <f>IF(AND($I40&lt;&gt;"一致する", $I40&lt;&gt;"一致しない"), 1001, 0)</f>
        <v>0</v>
      </c>
      <c r="B40" s="96"/>
      <c r="C40" s="120"/>
      <c r="D40" s="121">
        <v>11</v>
      </c>
      <c r="E40" s="98" t="s">
        <v>90</v>
      </c>
      <c r="I40" s="37" t="s">
        <v>164</v>
      </c>
      <c r="J40" s="37"/>
      <c r="K40" s="37"/>
      <c r="L40" s="37"/>
      <c r="M40" s="37"/>
      <c r="N40" s="126"/>
      <c r="O40" s="126"/>
      <c r="P40" s="126"/>
      <c r="Q40" s="126"/>
      <c r="R40" s="126"/>
      <c r="S40" s="126"/>
      <c r="T40" s="126"/>
      <c r="U40" s="126"/>
      <c r="V40" s="125"/>
      <c r="W40" s="126"/>
    </row>
    <row r="41" spans="1:23" ht="20.100000000000001" customHeight="1" x14ac:dyDescent="0.15">
      <c r="A41" s="96"/>
      <c r="B41" s="96"/>
      <c r="C41" s="129"/>
      <c r="D41" s="126"/>
      <c r="E41" s="126"/>
      <c r="F41" s="126"/>
      <c r="G41" s="126"/>
      <c r="H41" s="126"/>
      <c r="I41" s="135"/>
      <c r="J41" s="128" t="s">
        <v>161</v>
      </c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36"/>
      <c r="W41" s="126"/>
    </row>
    <row r="42" spans="1:23" ht="15.75" customHeight="1" x14ac:dyDescent="0.15">
      <c r="A42" s="96"/>
      <c r="B42" s="96"/>
      <c r="C42" s="137"/>
      <c r="D42" s="138"/>
      <c r="E42" s="138"/>
      <c r="F42" s="138"/>
      <c r="G42" s="138"/>
      <c r="H42" s="138"/>
      <c r="I42" s="139"/>
      <c r="J42" s="139"/>
      <c r="K42" s="140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41"/>
    </row>
    <row r="43" spans="1:23" ht="15.75" customHeight="1" x14ac:dyDescent="0.15">
      <c r="A43" s="96"/>
      <c r="B43" s="96"/>
      <c r="C43" s="126"/>
      <c r="D43" s="126"/>
      <c r="E43" s="126"/>
      <c r="F43" s="126"/>
      <c r="G43" s="126"/>
      <c r="H43" s="126"/>
      <c r="I43" s="142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26"/>
    </row>
    <row r="44" spans="1:23" ht="15.75" hidden="1" customHeight="1" x14ac:dyDescent="0.15">
      <c r="A44" s="96"/>
      <c r="B44" s="96"/>
      <c r="C44" s="126"/>
      <c r="D44" s="126"/>
      <c r="E44" s="126"/>
      <c r="F44" s="126"/>
      <c r="G44" s="126"/>
      <c r="H44" s="126"/>
      <c r="I44" s="143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</row>
    <row r="45" spans="1:23" ht="15.75" hidden="1" customHeight="1" x14ac:dyDescent="0.15">
      <c r="A45" s="96"/>
      <c r="B45" s="96"/>
      <c r="C45" s="126"/>
      <c r="D45" s="126"/>
      <c r="E45" s="126"/>
      <c r="F45" s="126"/>
      <c r="G45" s="126"/>
      <c r="H45" s="126"/>
      <c r="I45" s="143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</row>
    <row r="46" spans="1:23" ht="15.75" hidden="1" customHeight="1" x14ac:dyDescent="0.15">
      <c r="A46" s="96"/>
      <c r="B46" s="96"/>
      <c r="C46" s="126"/>
      <c r="D46" s="126"/>
      <c r="E46" s="126"/>
      <c r="F46" s="126"/>
      <c r="G46" s="126"/>
      <c r="H46" s="126"/>
      <c r="I46" s="143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</row>
    <row r="47" spans="1:23" ht="15.75" hidden="1" customHeight="1" x14ac:dyDescent="0.15">
      <c r="A47" s="96"/>
      <c r="B47" s="96"/>
      <c r="C47" s="126"/>
      <c r="D47" s="126"/>
      <c r="E47" s="126"/>
      <c r="F47" s="126"/>
      <c r="G47" s="126"/>
      <c r="H47" s="126"/>
      <c r="I47" s="143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</row>
    <row r="48" spans="1:23" ht="15.75" hidden="1" customHeight="1" x14ac:dyDescent="0.15">
      <c r="A48" s="96"/>
      <c r="B48" s="96"/>
      <c r="C48" s="126"/>
      <c r="D48" s="126"/>
      <c r="E48" s="126"/>
      <c r="F48" s="126"/>
      <c r="G48" s="126"/>
      <c r="H48" s="126"/>
      <c r="I48" s="143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</row>
    <row r="49" spans="1:22" ht="15.75" hidden="1" customHeight="1" x14ac:dyDescent="0.15">
      <c r="A49" s="96"/>
      <c r="B49" s="96"/>
      <c r="C49" s="126"/>
      <c r="D49" s="126"/>
      <c r="E49" s="126"/>
      <c r="F49" s="126"/>
      <c r="G49" s="126"/>
      <c r="H49" s="126"/>
      <c r="I49" s="143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</row>
    <row r="50" spans="1:22" ht="15.75" hidden="1" customHeight="1" x14ac:dyDescent="0.15">
      <c r="A50" s="96"/>
      <c r="B50" s="96"/>
      <c r="C50" s="126"/>
      <c r="D50" s="126"/>
      <c r="E50" s="126"/>
      <c r="F50" s="126"/>
      <c r="G50" s="126"/>
      <c r="H50" s="126"/>
      <c r="I50" s="143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</row>
    <row r="51" spans="1:22" ht="15.75" hidden="1" customHeight="1" x14ac:dyDescent="0.15">
      <c r="A51" s="96"/>
      <c r="B51" s="96"/>
      <c r="C51" s="126"/>
      <c r="D51" s="126"/>
      <c r="E51" s="126"/>
      <c r="F51" s="126"/>
      <c r="G51" s="126"/>
      <c r="H51" s="126"/>
      <c r="I51" s="143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</row>
    <row r="52" spans="1:22" ht="15.75" hidden="1" customHeight="1" x14ac:dyDescent="0.15">
      <c r="A52" s="96"/>
      <c r="B52" s="96"/>
      <c r="C52" s="126"/>
      <c r="D52" s="126"/>
      <c r="E52" s="126"/>
      <c r="F52" s="126"/>
      <c r="G52" s="126"/>
      <c r="H52" s="126"/>
      <c r="I52" s="143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</row>
    <row r="53" spans="1:22" ht="15.75" hidden="1" customHeight="1" x14ac:dyDescent="0.15">
      <c r="A53" s="96"/>
      <c r="B53" s="96"/>
      <c r="C53" s="126"/>
      <c r="D53" s="126"/>
      <c r="E53" s="126"/>
      <c r="F53" s="126"/>
      <c r="G53" s="126"/>
      <c r="H53" s="126"/>
      <c r="I53" s="143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</row>
    <row r="54" spans="1:22" ht="15.75" hidden="1" customHeight="1" x14ac:dyDescent="0.15">
      <c r="A54" s="96"/>
      <c r="B54" s="96"/>
      <c r="C54" s="126"/>
      <c r="D54" s="126"/>
      <c r="E54" s="126"/>
      <c r="F54" s="126"/>
      <c r="G54" s="126"/>
      <c r="H54" s="126"/>
      <c r="I54" s="143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</row>
    <row r="55" spans="1:22" ht="15.75" hidden="1" customHeight="1" x14ac:dyDescent="0.15">
      <c r="A55" s="96"/>
      <c r="B55" s="96"/>
      <c r="C55" s="126"/>
      <c r="D55" s="126"/>
      <c r="E55" s="126"/>
      <c r="F55" s="126"/>
      <c r="G55" s="126"/>
      <c r="H55" s="126"/>
      <c r="I55" s="143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</row>
    <row r="56" spans="1:22" ht="15.75" hidden="1" customHeight="1" x14ac:dyDescent="0.15">
      <c r="A56" s="96"/>
      <c r="B56" s="96"/>
      <c r="C56" s="126"/>
      <c r="D56" s="126"/>
      <c r="E56" s="126"/>
      <c r="F56" s="126"/>
      <c r="G56" s="126"/>
      <c r="H56" s="126"/>
      <c r="I56" s="143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</row>
    <row r="57" spans="1:22" ht="15.75" hidden="1" customHeight="1" x14ac:dyDescent="0.15">
      <c r="A57" s="96"/>
      <c r="B57" s="96"/>
      <c r="C57" s="126"/>
      <c r="D57" s="126"/>
      <c r="E57" s="126"/>
      <c r="F57" s="126"/>
      <c r="G57" s="126"/>
      <c r="H57" s="126"/>
      <c r="I57" s="143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</row>
    <row r="58" spans="1:22" ht="15.75" hidden="1" customHeight="1" x14ac:dyDescent="0.15">
      <c r="A58" s="96"/>
      <c r="B58" s="96"/>
      <c r="C58" s="126"/>
      <c r="D58" s="126"/>
      <c r="E58" s="126"/>
      <c r="F58" s="126"/>
      <c r="G58" s="126"/>
      <c r="H58" s="126"/>
      <c r="I58" s="143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</row>
    <row r="59" spans="1:22" ht="15.75" customHeight="1" x14ac:dyDescent="0.15">
      <c r="A59" s="96"/>
      <c r="B59" s="96"/>
      <c r="C59" s="126"/>
      <c r="D59" s="126"/>
      <c r="E59" s="126"/>
      <c r="F59" s="126"/>
      <c r="G59" s="126"/>
      <c r="H59" s="126"/>
      <c r="I59" s="143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</row>
    <row r="60" spans="1:22" ht="20.100000000000001" customHeight="1" x14ac:dyDescent="0.15">
      <c r="A60" s="96"/>
      <c r="B60" s="96"/>
      <c r="C60" s="144" t="s">
        <v>25</v>
      </c>
      <c r="D60" s="145"/>
      <c r="E60" s="145"/>
      <c r="F60" s="145"/>
      <c r="G60" s="145"/>
      <c r="H60" s="146"/>
      <c r="I60" s="147"/>
    </row>
    <row r="61" spans="1:22" ht="15.75" customHeight="1" x14ac:dyDescent="0.15">
      <c r="A61" s="96"/>
      <c r="B61" s="96"/>
      <c r="C61" s="115"/>
      <c r="D61" s="116"/>
      <c r="E61" s="117"/>
      <c r="F61" s="117"/>
      <c r="G61" s="117"/>
      <c r="H61" s="117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9"/>
    </row>
    <row r="62" spans="1:22" ht="20.100000000000001" customHeight="1" x14ac:dyDescent="0.15">
      <c r="A62" s="96"/>
      <c r="B62" s="96"/>
      <c r="C62" s="115"/>
      <c r="D62" s="148" t="s">
        <v>91</v>
      </c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25"/>
    </row>
    <row r="63" spans="1:22" ht="20.100000000000001" customHeight="1" x14ac:dyDescent="0.15">
      <c r="A63" s="96">
        <f>IF(AND($I63&lt;&gt;"しない", $I63&lt;&gt;"する"), 1001, 0)</f>
        <v>1001</v>
      </c>
      <c r="B63" s="96"/>
      <c r="C63" s="120"/>
      <c r="D63" s="121">
        <v>1</v>
      </c>
      <c r="E63" s="126" t="s">
        <v>27</v>
      </c>
      <c r="F63" s="126"/>
      <c r="G63" s="126"/>
      <c r="H63" s="126"/>
      <c r="I63" s="37"/>
      <c r="J63" s="37"/>
      <c r="K63" s="37"/>
      <c r="L63" s="37"/>
      <c r="M63" s="37"/>
      <c r="N63" s="126"/>
      <c r="O63" s="126"/>
      <c r="P63" s="126"/>
      <c r="Q63" s="126"/>
      <c r="R63" s="126"/>
      <c r="S63" s="126"/>
      <c r="T63" s="126"/>
      <c r="U63" s="126"/>
      <c r="V63" s="125"/>
    </row>
    <row r="64" spans="1:22" ht="20.100000000000001" customHeight="1" x14ac:dyDescent="0.15">
      <c r="A64" s="96"/>
      <c r="B64" s="96"/>
      <c r="C64" s="120"/>
      <c r="D64" s="126"/>
      <c r="E64" s="126"/>
      <c r="F64" s="126"/>
      <c r="G64" s="126"/>
      <c r="H64" s="126"/>
      <c r="I64" s="135"/>
      <c r="J64" s="128" t="s">
        <v>94</v>
      </c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5"/>
    </row>
    <row r="65" spans="1:22" ht="20.100000000000001" hidden="1" customHeight="1" x14ac:dyDescent="0.15">
      <c r="A65" s="96"/>
      <c r="B65" s="96"/>
      <c r="C65" s="120"/>
      <c r="D65" s="126"/>
      <c r="E65" s="126"/>
      <c r="F65" s="126"/>
      <c r="G65" s="126"/>
      <c r="H65" s="126"/>
      <c r="I65" s="135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5"/>
    </row>
    <row r="66" spans="1:22" ht="20.100000000000001" hidden="1" customHeight="1" x14ac:dyDescent="0.15">
      <c r="A66" s="96"/>
      <c r="B66" s="96"/>
      <c r="C66" s="120"/>
      <c r="D66" s="126"/>
      <c r="E66" s="126"/>
      <c r="F66" s="126"/>
      <c r="G66" s="126"/>
      <c r="H66" s="126"/>
      <c r="I66" s="135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5"/>
    </row>
    <row r="67" spans="1:22" ht="20.100000000000001" hidden="1" customHeight="1" x14ac:dyDescent="0.15">
      <c r="A67" s="96"/>
      <c r="B67" s="96"/>
      <c r="C67" s="120"/>
      <c r="D67" s="126"/>
      <c r="E67" s="126"/>
      <c r="F67" s="126"/>
      <c r="G67" s="126"/>
      <c r="H67" s="126"/>
      <c r="I67" s="135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5"/>
    </row>
    <row r="68" spans="1:22" ht="20.100000000000001" hidden="1" customHeight="1" x14ac:dyDescent="0.15">
      <c r="A68" s="96"/>
      <c r="B68" s="96"/>
      <c r="C68" s="120"/>
      <c r="D68" s="126"/>
      <c r="E68" s="126"/>
      <c r="F68" s="126"/>
      <c r="G68" s="126"/>
      <c r="H68" s="126"/>
      <c r="I68" s="135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5"/>
    </row>
    <row r="69" spans="1:22" ht="20.100000000000001" customHeight="1" x14ac:dyDescent="0.15">
      <c r="A69" s="96">
        <f>IF(OR(AND($I63="する",TRIM($I69)=""),AND($I63="しない",NOT(ISBLANK($I69)))), 1001, 0)</f>
        <v>0</v>
      </c>
      <c r="B69" s="96"/>
      <c r="C69" s="120"/>
      <c r="D69" s="121">
        <v>2</v>
      </c>
      <c r="E69" s="98" t="s">
        <v>0</v>
      </c>
      <c r="I69" s="55"/>
      <c r="J69" s="56"/>
      <c r="K69" s="56"/>
      <c r="L69" s="56"/>
      <c r="M69" s="56"/>
      <c r="N69" s="126"/>
      <c r="O69" s="126"/>
      <c r="P69" s="126"/>
      <c r="Q69" s="126"/>
      <c r="R69" s="126"/>
      <c r="S69" s="126"/>
      <c r="T69" s="126"/>
      <c r="U69" s="126"/>
      <c r="V69" s="125"/>
    </row>
    <row r="70" spans="1:22" ht="20.100000000000001" customHeight="1" x14ac:dyDescent="0.15">
      <c r="A70" s="96"/>
      <c r="B70" s="96"/>
      <c r="C70" s="120"/>
      <c r="D70" s="121"/>
      <c r="E70" s="126"/>
      <c r="F70" s="126"/>
      <c r="G70" s="126"/>
      <c r="H70" s="126"/>
      <c r="I70" s="123"/>
      <c r="J70" s="128" t="s">
        <v>107</v>
      </c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5"/>
    </row>
    <row r="71" spans="1:22" ht="20.100000000000001" customHeight="1" x14ac:dyDescent="0.15">
      <c r="A71" s="96">
        <f>IF(OR(AND($I63="する",AND($I71&lt;&gt;"", OR(ISERROR(FIND("@"&amp;LEFT($I71,3)&amp;"@", 都道府県3))=FALSE, ISERROR(FIND("@"&amp;LEFT($I71,4)&amp;"@",都道府県4))=FALSE))=FALSE),AND($I63="しない",NOT(ISBLANK($I71)))), 1001, 0)</f>
        <v>0</v>
      </c>
      <c r="B71" s="96"/>
      <c r="C71" s="120"/>
      <c r="D71" s="121">
        <v>3</v>
      </c>
      <c r="E71" s="98" t="s">
        <v>1</v>
      </c>
      <c r="I71" s="52"/>
      <c r="J71" s="52"/>
      <c r="K71" s="52"/>
      <c r="L71" s="52"/>
      <c r="M71" s="52"/>
      <c r="N71" s="52"/>
      <c r="O71" s="52"/>
      <c r="P71" s="52"/>
      <c r="Q71" s="53"/>
      <c r="R71" s="52"/>
      <c r="S71" s="52"/>
      <c r="T71" s="52"/>
      <c r="U71" s="52"/>
      <c r="V71" s="125"/>
    </row>
    <row r="72" spans="1:22" ht="20.100000000000001" customHeight="1" x14ac:dyDescent="0.15">
      <c r="A72" s="96"/>
      <c r="B72" s="96"/>
      <c r="C72" s="120"/>
      <c r="D72" s="121"/>
      <c r="E72" s="126"/>
      <c r="F72" s="126"/>
      <c r="G72" s="126"/>
      <c r="H72" s="126"/>
      <c r="I72" s="123"/>
      <c r="J72" s="128" t="s">
        <v>17</v>
      </c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5"/>
    </row>
    <row r="73" spans="1:22" ht="20.100000000000001" customHeight="1" x14ac:dyDescent="0.15">
      <c r="A73" s="96">
        <f>IF(OR(AND($I63="する",TRIM($I73)=""),AND($I63="しない",NOT(ISBLANK($I73)))), 1001, 0)</f>
        <v>0</v>
      </c>
      <c r="B73" s="96"/>
      <c r="C73" s="120"/>
      <c r="D73" s="121">
        <v>4</v>
      </c>
      <c r="E73" s="98" t="s">
        <v>2</v>
      </c>
      <c r="I73" s="37"/>
      <c r="J73" s="37"/>
      <c r="K73" s="37"/>
      <c r="L73" s="37"/>
      <c r="M73" s="37"/>
      <c r="N73" s="37"/>
      <c r="O73" s="37"/>
      <c r="P73" s="37"/>
      <c r="Q73" s="38"/>
      <c r="R73" s="37"/>
      <c r="S73" s="37"/>
      <c r="T73" s="37"/>
      <c r="U73" s="37"/>
      <c r="V73" s="125"/>
    </row>
    <row r="74" spans="1:22" ht="30" customHeight="1" x14ac:dyDescent="0.15">
      <c r="A74" s="96"/>
      <c r="B74" s="96"/>
      <c r="C74" s="129"/>
      <c r="D74" s="126"/>
      <c r="I74" s="123"/>
      <c r="J74" s="149" t="s">
        <v>148</v>
      </c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25"/>
    </row>
    <row r="75" spans="1:22" ht="20.100000000000001" customHeight="1" x14ac:dyDescent="0.15">
      <c r="A75" s="96">
        <f>IF(OR(AND($I63="する",TRIM($I75)=""),AND($I63="しない",NOT(ISBLANK($I75)))), 1001, 0)</f>
        <v>0</v>
      </c>
      <c r="B75" s="96"/>
      <c r="C75" s="120"/>
      <c r="D75" s="121">
        <v>5</v>
      </c>
      <c r="E75" s="98" t="s">
        <v>3</v>
      </c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125"/>
    </row>
    <row r="76" spans="1:22" ht="30" customHeight="1" x14ac:dyDescent="0.15">
      <c r="A76" s="96"/>
      <c r="B76" s="96"/>
      <c r="C76" s="129"/>
      <c r="D76" s="126"/>
      <c r="E76" s="126"/>
      <c r="F76" s="126"/>
      <c r="G76" s="126"/>
      <c r="H76" s="126"/>
      <c r="I76" s="123"/>
      <c r="J76" s="149" t="s">
        <v>149</v>
      </c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25"/>
    </row>
    <row r="77" spans="1:22" ht="20.100000000000001" customHeight="1" x14ac:dyDescent="0.15">
      <c r="A77" s="96">
        <f>IF(OR(AND($I63="する",TRIM($I77)=""),AND($I63="しない",NOT(ISBLANK($I77)))), 1001, 0)</f>
        <v>0</v>
      </c>
      <c r="B77" s="96"/>
      <c r="C77" s="120"/>
      <c r="D77" s="121">
        <v>6</v>
      </c>
      <c r="E77" s="98" t="s">
        <v>19</v>
      </c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125"/>
    </row>
    <row r="78" spans="1:22" ht="20.100000000000001" customHeight="1" x14ac:dyDescent="0.15">
      <c r="A78" s="96"/>
      <c r="B78" s="96"/>
      <c r="C78" s="129"/>
      <c r="D78" s="126"/>
      <c r="E78" s="126"/>
      <c r="F78" s="126"/>
      <c r="G78" s="126"/>
      <c r="H78" s="126"/>
      <c r="I78" s="123"/>
      <c r="J78" s="128" t="s">
        <v>109</v>
      </c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5"/>
    </row>
    <row r="79" spans="1:22" ht="20.100000000000001" customHeight="1" x14ac:dyDescent="0.15">
      <c r="A79" s="96">
        <f>IF(OR(AND($I63="する",TRIM($I79)=""),AND($I63="しない",NOT(ISBLANK($I79)))), 1001, 0)</f>
        <v>0</v>
      </c>
      <c r="B79" s="96"/>
      <c r="C79" s="120"/>
      <c r="D79" s="121">
        <v>7</v>
      </c>
      <c r="E79" s="98" t="s">
        <v>20</v>
      </c>
      <c r="I79" s="37"/>
      <c r="J79" s="37"/>
      <c r="K79" s="37"/>
      <c r="L79" s="37"/>
      <c r="M79" s="37"/>
      <c r="N79" s="37"/>
      <c r="O79" s="37"/>
      <c r="P79" s="37"/>
      <c r="Q79" s="38"/>
      <c r="R79" s="37"/>
      <c r="S79" s="37"/>
      <c r="T79" s="37"/>
      <c r="U79" s="37"/>
      <c r="V79" s="125"/>
    </row>
    <row r="80" spans="1:22" ht="20.100000000000001" customHeight="1" x14ac:dyDescent="0.15">
      <c r="A80" s="96"/>
      <c r="B80" s="96"/>
      <c r="C80" s="129"/>
      <c r="D80" s="126"/>
      <c r="E80" s="126"/>
      <c r="F80" s="126"/>
      <c r="G80" s="126"/>
      <c r="H80" s="126"/>
      <c r="I80" s="123"/>
      <c r="J80" s="128" t="s">
        <v>10</v>
      </c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5"/>
    </row>
    <row r="81" spans="1:23" ht="20.100000000000001" customHeight="1" x14ac:dyDescent="0.15">
      <c r="A81" s="96">
        <f>IF(OR(AND($I63="する",TRIM($I81)=""),AND($I63="しない",NOT(ISBLANK($I81)))), 1001, 0)</f>
        <v>0</v>
      </c>
      <c r="B81" s="96"/>
      <c r="C81" s="120"/>
      <c r="D81" s="121">
        <v>8</v>
      </c>
      <c r="E81" s="98" t="s">
        <v>21</v>
      </c>
      <c r="I81" s="37"/>
      <c r="J81" s="37"/>
      <c r="K81" s="37"/>
      <c r="L81" s="37"/>
      <c r="M81" s="37"/>
      <c r="N81" s="37"/>
      <c r="O81" s="37"/>
      <c r="P81" s="37"/>
      <c r="Q81" s="38"/>
      <c r="R81" s="37"/>
      <c r="S81" s="37"/>
      <c r="T81" s="37"/>
      <c r="U81" s="37"/>
      <c r="V81" s="125"/>
    </row>
    <row r="82" spans="1:23" ht="20.100000000000001" customHeight="1" x14ac:dyDescent="0.15">
      <c r="A82" s="96"/>
      <c r="B82" s="96"/>
      <c r="C82" s="129"/>
      <c r="D82" s="126"/>
      <c r="E82" s="126"/>
      <c r="F82" s="126"/>
      <c r="G82" s="126"/>
      <c r="H82" s="126"/>
      <c r="I82" s="123"/>
      <c r="J82" s="128" t="s">
        <v>11</v>
      </c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5"/>
    </row>
    <row r="83" spans="1:23" ht="20.100000000000001" customHeight="1" x14ac:dyDescent="0.15">
      <c r="A83" s="96">
        <f>IF(OR(AND($I63="する",NOT(AND(TRIM($I83)&lt;&gt;"",ISNUMBER(VALUE(SUBSTITUTE($I83,"-","")))))), AND($I63="しない",NOT(ISBLANK($I83)))), 1001, 0)</f>
        <v>0</v>
      </c>
      <c r="B83" s="96"/>
      <c r="C83" s="120"/>
      <c r="D83" s="121">
        <v>9</v>
      </c>
      <c r="E83" s="98" t="s">
        <v>6</v>
      </c>
      <c r="I83" s="37"/>
      <c r="J83" s="37"/>
      <c r="K83" s="37"/>
      <c r="L83" s="37"/>
      <c r="M83" s="37"/>
      <c r="N83" s="126"/>
      <c r="O83" s="126"/>
      <c r="P83" s="126"/>
      <c r="Q83" s="126"/>
      <c r="R83" s="126"/>
      <c r="S83" s="126"/>
      <c r="T83" s="126"/>
      <c r="U83" s="126"/>
      <c r="V83" s="125"/>
    </row>
    <row r="84" spans="1:23" ht="20.100000000000001" customHeight="1" x14ac:dyDescent="0.15">
      <c r="A84" s="96"/>
      <c r="B84" s="96"/>
      <c r="C84" s="129"/>
      <c r="D84" s="126"/>
      <c r="E84" s="126"/>
      <c r="F84" s="126"/>
      <c r="G84" s="126"/>
      <c r="H84" s="126"/>
      <c r="I84" s="123"/>
      <c r="J84" s="128" t="s">
        <v>108</v>
      </c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27"/>
      <c r="V84" s="125"/>
    </row>
    <row r="85" spans="1:23" ht="20.100000000000001" customHeight="1" x14ac:dyDescent="0.15">
      <c r="A85" s="96">
        <f>IF(OR(AND($I63="する",AND(TRIM($I85)&lt;&gt;"",NOT(ISNUMBER(VALUE(SUBSTITUTE($I85,"-","")))))), AND($I63="しない",NOT(ISBLANK($I85)))), 1001, 0)</f>
        <v>0</v>
      </c>
      <c r="B85" s="96"/>
      <c r="C85" s="120"/>
      <c r="D85" s="121">
        <v>10</v>
      </c>
      <c r="E85" s="98" t="s">
        <v>7</v>
      </c>
      <c r="I85" s="37"/>
      <c r="J85" s="37"/>
      <c r="K85" s="37"/>
      <c r="L85" s="37"/>
      <c r="M85" s="37"/>
      <c r="N85" s="126"/>
      <c r="O85" s="126"/>
      <c r="P85" s="126"/>
      <c r="Q85" s="126"/>
      <c r="R85" s="126"/>
      <c r="S85" s="126"/>
      <c r="T85" s="126"/>
      <c r="U85" s="126"/>
      <c r="V85" s="125"/>
    </row>
    <row r="86" spans="1:23" ht="20.100000000000001" customHeight="1" x14ac:dyDescent="0.15">
      <c r="A86" s="96"/>
      <c r="B86" s="96"/>
      <c r="C86" s="129"/>
      <c r="D86" s="126"/>
      <c r="E86" s="126"/>
      <c r="F86" s="126"/>
      <c r="G86" s="126"/>
      <c r="H86" s="126"/>
      <c r="I86" s="123"/>
      <c r="J86" s="128" t="s">
        <v>108</v>
      </c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5"/>
    </row>
    <row r="87" spans="1:23" ht="20.100000000000001" customHeight="1" x14ac:dyDescent="0.15">
      <c r="A87" s="96">
        <f>IF(AND($I63="しない",NOT(ISBLANK($I87))), 1001, 0)</f>
        <v>0</v>
      </c>
      <c r="B87" s="96"/>
      <c r="C87" s="129"/>
      <c r="D87" s="121">
        <v>11</v>
      </c>
      <c r="E87" s="98" t="s">
        <v>9</v>
      </c>
      <c r="I87" s="37"/>
      <c r="J87" s="37"/>
      <c r="K87" s="37"/>
      <c r="L87" s="37"/>
      <c r="M87" s="37"/>
      <c r="N87" s="37"/>
      <c r="O87" s="37"/>
      <c r="P87" s="37"/>
      <c r="Q87" s="54"/>
      <c r="R87" s="37"/>
      <c r="S87" s="37"/>
      <c r="T87" s="37"/>
      <c r="U87" s="37"/>
      <c r="V87" s="125"/>
    </row>
    <row r="88" spans="1:23" ht="20.100000000000001" customHeight="1" x14ac:dyDescent="0.15">
      <c r="A88" s="96"/>
      <c r="B88" s="96"/>
      <c r="C88" s="129"/>
      <c r="D88" s="121"/>
      <c r="I88" s="123"/>
      <c r="J88" s="128"/>
      <c r="K88" s="150"/>
      <c r="L88" s="127"/>
      <c r="M88" s="127"/>
      <c r="N88" s="127"/>
      <c r="O88" s="127"/>
      <c r="P88" s="127"/>
      <c r="Q88" s="151"/>
      <c r="R88" s="127"/>
      <c r="S88" s="127"/>
      <c r="T88" s="127"/>
      <c r="U88" s="127"/>
      <c r="V88" s="126"/>
      <c r="W88" s="134"/>
    </row>
    <row r="89" spans="1:23" ht="15.75" customHeight="1" x14ac:dyDescent="0.15">
      <c r="A89" s="96"/>
      <c r="B89" s="96"/>
      <c r="C89" s="137"/>
      <c r="D89" s="138"/>
      <c r="E89" s="138"/>
      <c r="F89" s="138"/>
      <c r="G89" s="138"/>
      <c r="H89" s="138"/>
      <c r="I89" s="152"/>
      <c r="J89" s="153"/>
      <c r="K89" s="154"/>
      <c r="L89" s="153"/>
      <c r="M89" s="153"/>
      <c r="N89" s="153"/>
      <c r="O89" s="153"/>
      <c r="P89" s="153"/>
      <c r="Q89" s="155"/>
      <c r="R89" s="153"/>
      <c r="S89" s="153"/>
      <c r="T89" s="153"/>
      <c r="U89" s="153"/>
      <c r="V89" s="138"/>
      <c r="W89" s="134"/>
    </row>
    <row r="90" spans="1:23" ht="15.75" customHeight="1" x14ac:dyDescent="0.15">
      <c r="A90" s="96"/>
      <c r="B90" s="96"/>
      <c r="C90" s="126"/>
      <c r="D90" s="126"/>
      <c r="E90" s="126"/>
      <c r="F90" s="126"/>
      <c r="G90" s="126"/>
      <c r="H90" s="126"/>
      <c r="I90" s="142"/>
      <c r="J90" s="126"/>
      <c r="K90" s="15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</row>
    <row r="91" spans="1:23" ht="15.75" hidden="1" customHeight="1" x14ac:dyDescent="0.15">
      <c r="A91" s="96"/>
      <c r="B91" s="96"/>
      <c r="C91" s="126"/>
      <c r="D91" s="126"/>
      <c r="E91" s="126"/>
      <c r="F91" s="126"/>
      <c r="G91" s="126"/>
      <c r="H91" s="126"/>
      <c r="I91" s="142"/>
      <c r="J91" s="126"/>
      <c r="K91" s="15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</row>
    <row r="92" spans="1:23" ht="15.75" hidden="1" customHeight="1" x14ac:dyDescent="0.15">
      <c r="A92" s="96"/>
      <c r="B92" s="96"/>
      <c r="C92" s="126"/>
      <c r="D92" s="126"/>
      <c r="E92" s="126"/>
      <c r="F92" s="126"/>
      <c r="G92" s="126"/>
      <c r="H92" s="126"/>
      <c r="I92" s="142"/>
      <c r="J92" s="126"/>
      <c r="K92" s="15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</row>
    <row r="93" spans="1:23" ht="15.75" hidden="1" customHeight="1" x14ac:dyDescent="0.15">
      <c r="A93" s="96"/>
      <c r="B93" s="96"/>
      <c r="C93" s="126"/>
      <c r="D93" s="126"/>
      <c r="E93" s="126"/>
      <c r="F93" s="126"/>
      <c r="G93" s="126"/>
      <c r="H93" s="126"/>
      <c r="I93" s="142"/>
      <c r="J93" s="126"/>
      <c r="K93" s="15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</row>
    <row r="94" spans="1:23" ht="15.75" hidden="1" customHeight="1" x14ac:dyDescent="0.15">
      <c r="A94" s="96"/>
      <c r="B94" s="96"/>
      <c r="C94" s="126"/>
      <c r="D94" s="126"/>
      <c r="E94" s="126"/>
      <c r="F94" s="126"/>
      <c r="G94" s="126"/>
      <c r="H94" s="126"/>
      <c r="I94" s="142"/>
      <c r="J94" s="126"/>
      <c r="K94" s="15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</row>
    <row r="95" spans="1:23" ht="15.75" hidden="1" customHeight="1" x14ac:dyDescent="0.15">
      <c r="A95" s="96"/>
      <c r="B95" s="96"/>
      <c r="C95" s="126"/>
      <c r="D95" s="126"/>
      <c r="E95" s="126"/>
      <c r="F95" s="126"/>
      <c r="G95" s="126"/>
      <c r="H95" s="126"/>
      <c r="I95" s="142"/>
      <c r="J95" s="126"/>
      <c r="K95" s="15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</row>
    <row r="96" spans="1:23" ht="15.75" hidden="1" customHeight="1" x14ac:dyDescent="0.15">
      <c r="A96" s="96"/>
      <c r="B96" s="96"/>
      <c r="C96" s="126"/>
      <c r="D96" s="126"/>
      <c r="E96" s="126"/>
      <c r="F96" s="126"/>
      <c r="G96" s="126"/>
      <c r="H96" s="126"/>
      <c r="I96" s="142"/>
      <c r="J96" s="126"/>
      <c r="K96" s="15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</row>
    <row r="97" spans="1:22" ht="15.75" hidden="1" customHeight="1" x14ac:dyDescent="0.15">
      <c r="A97" s="96"/>
      <c r="B97" s="96"/>
      <c r="C97" s="126"/>
      <c r="D97" s="126"/>
      <c r="E97" s="126"/>
      <c r="F97" s="126"/>
      <c r="G97" s="126"/>
      <c r="H97" s="126"/>
      <c r="I97" s="142"/>
      <c r="J97" s="126"/>
      <c r="K97" s="15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</row>
    <row r="98" spans="1:22" ht="15.75" hidden="1" customHeight="1" x14ac:dyDescent="0.15">
      <c r="A98" s="96"/>
      <c r="B98" s="96"/>
      <c r="C98" s="126"/>
      <c r="D98" s="126"/>
      <c r="E98" s="126"/>
      <c r="F98" s="126"/>
      <c r="G98" s="126"/>
      <c r="H98" s="126"/>
      <c r="I98" s="142"/>
      <c r="J98" s="126"/>
      <c r="K98" s="15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</row>
    <row r="99" spans="1:22" ht="15.75" hidden="1" customHeight="1" x14ac:dyDescent="0.15">
      <c r="A99" s="96"/>
      <c r="B99" s="96"/>
      <c r="C99" s="126"/>
      <c r="D99" s="126"/>
      <c r="E99" s="126"/>
      <c r="F99" s="126"/>
      <c r="G99" s="126"/>
      <c r="H99" s="126"/>
      <c r="I99" s="142"/>
      <c r="J99" s="126"/>
      <c r="K99" s="15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</row>
    <row r="100" spans="1:22" ht="15.75" hidden="1" customHeight="1" x14ac:dyDescent="0.15">
      <c r="A100" s="96"/>
      <c r="B100" s="96"/>
      <c r="C100" s="126"/>
      <c r="D100" s="126"/>
      <c r="E100" s="126"/>
      <c r="F100" s="126"/>
      <c r="G100" s="126"/>
      <c r="H100" s="126"/>
      <c r="I100" s="142"/>
      <c r="J100" s="126"/>
      <c r="K100" s="15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</row>
    <row r="101" spans="1:22" ht="15.75" hidden="1" customHeight="1" x14ac:dyDescent="0.15">
      <c r="A101" s="96"/>
      <c r="B101" s="96"/>
      <c r="C101" s="126"/>
      <c r="D101" s="126"/>
      <c r="E101" s="126"/>
      <c r="F101" s="126"/>
      <c r="G101" s="126"/>
      <c r="H101" s="126"/>
      <c r="I101" s="142"/>
      <c r="J101" s="126"/>
      <c r="K101" s="15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</row>
    <row r="102" spans="1:22" ht="15.75" hidden="1" customHeight="1" x14ac:dyDescent="0.15">
      <c r="A102" s="96"/>
      <c r="B102" s="96"/>
      <c r="C102" s="126"/>
      <c r="D102" s="126"/>
      <c r="E102" s="126"/>
      <c r="F102" s="126"/>
      <c r="G102" s="126"/>
      <c r="H102" s="126"/>
      <c r="I102" s="142"/>
      <c r="J102" s="126"/>
      <c r="K102" s="15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</row>
    <row r="103" spans="1:22" ht="15.75" hidden="1" customHeight="1" x14ac:dyDescent="0.15">
      <c r="A103" s="96"/>
      <c r="B103" s="96"/>
      <c r="C103" s="126"/>
      <c r="D103" s="126"/>
      <c r="E103" s="126"/>
      <c r="F103" s="126"/>
      <c r="G103" s="126"/>
      <c r="H103" s="126"/>
      <c r="I103" s="142"/>
      <c r="J103" s="126"/>
      <c r="K103" s="15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</row>
    <row r="104" spans="1:22" ht="15.75" hidden="1" customHeight="1" x14ac:dyDescent="0.15">
      <c r="A104" s="96"/>
      <c r="B104" s="96"/>
      <c r="C104" s="126"/>
      <c r="D104" s="126"/>
      <c r="E104" s="126"/>
      <c r="F104" s="126"/>
      <c r="G104" s="126"/>
      <c r="H104" s="126"/>
      <c r="I104" s="142"/>
      <c r="J104" s="126"/>
      <c r="K104" s="15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</row>
    <row r="105" spans="1:22" ht="15.75" hidden="1" customHeight="1" x14ac:dyDescent="0.15">
      <c r="A105" s="96"/>
      <c r="B105" s="96"/>
      <c r="C105" s="126"/>
      <c r="D105" s="126"/>
      <c r="E105" s="126"/>
      <c r="F105" s="126"/>
      <c r="G105" s="126"/>
      <c r="H105" s="126"/>
      <c r="I105" s="142"/>
      <c r="J105" s="126"/>
      <c r="K105" s="15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26"/>
    </row>
    <row r="106" spans="1:22" ht="15.75" hidden="1" customHeight="1" x14ac:dyDescent="0.15">
      <c r="A106" s="96"/>
      <c r="B106" s="96"/>
      <c r="C106" s="126"/>
      <c r="D106" s="126"/>
      <c r="E106" s="126"/>
      <c r="F106" s="126"/>
      <c r="G106" s="126"/>
      <c r="H106" s="126"/>
      <c r="I106" s="142"/>
      <c r="J106" s="126"/>
      <c r="K106" s="156"/>
      <c r="L106" s="126"/>
      <c r="M106" s="126"/>
      <c r="N106" s="126"/>
      <c r="O106" s="126"/>
      <c r="P106" s="126"/>
      <c r="Q106" s="126"/>
      <c r="R106" s="126"/>
      <c r="S106" s="126"/>
      <c r="T106" s="126"/>
      <c r="U106" s="126"/>
      <c r="V106" s="126"/>
    </row>
    <row r="107" spans="1:22" ht="15.75" hidden="1" customHeight="1" x14ac:dyDescent="0.15">
      <c r="A107" s="96"/>
      <c r="B107" s="96"/>
      <c r="C107" s="126"/>
      <c r="D107" s="126"/>
      <c r="E107" s="126"/>
      <c r="F107" s="126"/>
      <c r="G107" s="126"/>
      <c r="H107" s="126"/>
      <c r="I107" s="142"/>
      <c r="J107" s="126"/>
      <c r="K107" s="15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</row>
    <row r="108" spans="1:22" ht="15.75" customHeight="1" x14ac:dyDescent="0.15">
      <c r="A108" s="96"/>
      <c r="B108" s="96"/>
      <c r="C108" s="126"/>
      <c r="D108" s="126"/>
      <c r="E108" s="126"/>
      <c r="F108" s="126"/>
      <c r="G108" s="126"/>
      <c r="H108" s="126"/>
      <c r="I108" s="142"/>
      <c r="J108" s="126"/>
      <c r="K108" s="15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</row>
    <row r="109" spans="1:22" ht="20.100000000000001" customHeight="1" x14ac:dyDescent="0.15">
      <c r="A109" s="96"/>
      <c r="B109" s="96"/>
      <c r="C109" s="144" t="s">
        <v>26</v>
      </c>
      <c r="D109" s="145"/>
      <c r="E109" s="145"/>
      <c r="F109" s="145"/>
      <c r="G109" s="145"/>
      <c r="H109" s="146"/>
      <c r="Q109" s="157"/>
    </row>
    <row r="110" spans="1:22" ht="15.75" customHeight="1" x14ac:dyDescent="0.15">
      <c r="A110" s="96"/>
      <c r="B110" s="96"/>
      <c r="C110" s="158"/>
      <c r="D110" s="159"/>
      <c r="E110" s="159"/>
      <c r="F110" s="159"/>
      <c r="G110" s="159"/>
      <c r="H110" s="159"/>
      <c r="I110" s="160"/>
      <c r="J110" s="118"/>
      <c r="K110" s="160"/>
      <c r="L110" s="118"/>
      <c r="M110" s="118"/>
      <c r="N110" s="118"/>
      <c r="O110" s="118"/>
      <c r="P110" s="118"/>
      <c r="Q110" s="161"/>
      <c r="R110" s="118"/>
      <c r="S110" s="118"/>
      <c r="T110" s="118"/>
      <c r="U110" s="118"/>
      <c r="V110" s="119"/>
    </row>
    <row r="111" spans="1:22" ht="30" customHeight="1" x14ac:dyDescent="0.15">
      <c r="A111" s="96"/>
      <c r="B111" s="96"/>
      <c r="C111" s="158"/>
      <c r="D111" s="162" t="s">
        <v>95</v>
      </c>
      <c r="E111" s="163"/>
      <c r="F111" s="163"/>
      <c r="G111" s="163"/>
      <c r="H111" s="163"/>
      <c r="I111" s="163"/>
      <c r="J111" s="163"/>
      <c r="K111" s="164"/>
      <c r="L111" s="163"/>
      <c r="M111" s="163"/>
      <c r="N111" s="163"/>
      <c r="O111" s="163"/>
      <c r="P111" s="163"/>
      <c r="Q111" s="165"/>
      <c r="R111" s="163"/>
      <c r="S111" s="163"/>
      <c r="T111" s="163"/>
      <c r="U111" s="163"/>
      <c r="V111" s="125"/>
    </row>
    <row r="112" spans="1:22" ht="20.100000000000001" customHeight="1" x14ac:dyDescent="0.15">
      <c r="A112" s="96"/>
      <c r="B112" s="96"/>
      <c r="C112" s="120"/>
      <c r="D112" s="121">
        <v>1</v>
      </c>
      <c r="E112" s="98" t="s">
        <v>8</v>
      </c>
      <c r="I112" s="37"/>
      <c r="J112" s="37"/>
      <c r="K112" s="37"/>
      <c r="L112" s="37"/>
      <c r="M112" s="37"/>
      <c r="N112" s="37"/>
      <c r="O112" s="37"/>
      <c r="P112" s="37"/>
      <c r="Q112" s="57"/>
      <c r="R112" s="37"/>
      <c r="S112" s="37"/>
      <c r="T112" s="37"/>
      <c r="U112" s="37"/>
      <c r="V112" s="125"/>
    </row>
    <row r="113" spans="1:22" ht="20.100000000000001" customHeight="1" x14ac:dyDescent="0.15">
      <c r="A113" s="96"/>
      <c r="B113" s="96"/>
      <c r="C113" s="120"/>
      <c r="D113" s="121"/>
      <c r="E113" s="126"/>
      <c r="F113" s="126"/>
      <c r="G113" s="126"/>
      <c r="H113" s="126"/>
      <c r="I113" s="135"/>
      <c r="J113" s="128" t="s">
        <v>86</v>
      </c>
      <c r="K113" s="150"/>
      <c r="L113" s="127"/>
      <c r="M113" s="127"/>
      <c r="N113" s="127"/>
      <c r="O113" s="127"/>
      <c r="P113" s="127"/>
      <c r="Q113" s="166"/>
      <c r="R113" s="127"/>
      <c r="S113" s="127"/>
      <c r="T113" s="127"/>
      <c r="U113" s="127"/>
      <c r="V113" s="125"/>
    </row>
    <row r="114" spans="1:22" ht="20.100000000000001" customHeight="1" x14ac:dyDescent="0.15">
      <c r="A114" s="96"/>
      <c r="B114" s="96"/>
      <c r="C114" s="120"/>
      <c r="D114" s="121">
        <v>2</v>
      </c>
      <c r="E114" s="98" t="s">
        <v>22</v>
      </c>
      <c r="I114" s="37"/>
      <c r="J114" s="37"/>
      <c r="K114" s="37"/>
      <c r="L114" s="37"/>
      <c r="M114" s="37"/>
      <c r="N114" s="37"/>
      <c r="O114" s="37"/>
      <c r="P114" s="37"/>
      <c r="Q114" s="57"/>
      <c r="R114" s="37"/>
      <c r="S114" s="37"/>
      <c r="T114" s="37"/>
      <c r="U114" s="37"/>
      <c r="V114" s="125"/>
    </row>
    <row r="115" spans="1:22" ht="20.100000000000001" customHeight="1" x14ac:dyDescent="0.15">
      <c r="A115" s="96"/>
      <c r="B115" s="96"/>
      <c r="C115" s="120"/>
      <c r="D115" s="121"/>
      <c r="E115" s="126"/>
      <c r="F115" s="126"/>
      <c r="G115" s="126"/>
      <c r="H115" s="126"/>
      <c r="I115" s="135"/>
      <c r="J115" s="128" t="s">
        <v>10</v>
      </c>
      <c r="K115" s="150"/>
      <c r="L115" s="127"/>
      <c r="M115" s="127"/>
      <c r="N115" s="127"/>
      <c r="O115" s="127"/>
      <c r="P115" s="127"/>
      <c r="Q115" s="127"/>
      <c r="R115" s="127"/>
      <c r="S115" s="127"/>
      <c r="T115" s="127"/>
      <c r="U115" s="127"/>
      <c r="V115" s="125"/>
    </row>
    <row r="116" spans="1:22" ht="20.100000000000001" customHeight="1" x14ac:dyDescent="0.15">
      <c r="A116" s="96"/>
      <c r="B116" s="96"/>
      <c r="C116" s="120"/>
      <c r="D116" s="121">
        <v>3</v>
      </c>
      <c r="E116" s="98" t="s">
        <v>23</v>
      </c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125"/>
    </row>
    <row r="117" spans="1:22" ht="20.100000000000001" customHeight="1" x14ac:dyDescent="0.15">
      <c r="A117" s="96"/>
      <c r="B117" s="96"/>
      <c r="C117" s="120"/>
      <c r="D117" s="126"/>
      <c r="E117" s="126"/>
      <c r="F117" s="126"/>
      <c r="G117" s="126"/>
      <c r="H117" s="126"/>
      <c r="I117" s="135"/>
      <c r="J117" s="128" t="s">
        <v>11</v>
      </c>
      <c r="K117" s="150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5"/>
    </row>
    <row r="118" spans="1:22" ht="20.100000000000001" customHeight="1" x14ac:dyDescent="0.15">
      <c r="A118" s="96">
        <f>IF(AND(TRIM($I118)&lt;&gt;"",NOT(ISNUMBER(VALUE(SUBSTITUTE($I118,"-",""))))), 1001, 0)</f>
        <v>0</v>
      </c>
      <c r="B118" s="96"/>
      <c r="C118" s="120"/>
      <c r="D118" s="121">
        <v>4</v>
      </c>
      <c r="E118" s="98" t="s">
        <v>6</v>
      </c>
      <c r="I118" s="37"/>
      <c r="J118" s="37"/>
      <c r="K118" s="37"/>
      <c r="L118" s="37"/>
      <c r="M118" s="37"/>
      <c r="O118" s="167" t="s">
        <v>150</v>
      </c>
      <c r="P118" s="7"/>
      <c r="Q118" s="168" t="s">
        <v>115</v>
      </c>
      <c r="S118" s="126"/>
      <c r="V118" s="125"/>
    </row>
    <row r="119" spans="1:22" ht="20.100000000000001" customHeight="1" x14ac:dyDescent="0.15">
      <c r="A119" s="96"/>
      <c r="B119" s="96"/>
      <c r="C119" s="129"/>
      <c r="D119" s="126"/>
      <c r="E119" s="126"/>
      <c r="F119" s="126"/>
      <c r="G119" s="126"/>
      <c r="H119" s="126"/>
      <c r="I119" s="135"/>
      <c r="J119" s="128" t="s">
        <v>108</v>
      </c>
      <c r="K119" s="127"/>
      <c r="L119" s="127"/>
      <c r="M119" s="127"/>
      <c r="N119" s="127"/>
      <c r="O119" s="127"/>
      <c r="P119" s="127"/>
      <c r="S119" s="127"/>
      <c r="T119" s="127"/>
      <c r="U119" s="127"/>
      <c r="V119" s="125"/>
    </row>
    <row r="120" spans="1:22" ht="20.100000000000001" customHeight="1" x14ac:dyDescent="0.15">
      <c r="A120" s="96">
        <f>IF(AND(TRIM($I120)&lt;&gt;"",NOT(ISNUMBER(VALUE(SUBSTITUTE($I120,"-",""))))), 1001, 0)</f>
        <v>0</v>
      </c>
      <c r="B120" s="96"/>
      <c r="C120" s="120"/>
      <c r="D120" s="121">
        <v>5</v>
      </c>
      <c r="E120" s="98" t="s">
        <v>7</v>
      </c>
      <c r="I120" s="37"/>
      <c r="J120" s="37"/>
      <c r="K120" s="37"/>
      <c r="L120" s="37"/>
      <c r="M120" s="37"/>
      <c r="N120" s="126"/>
      <c r="O120" s="126"/>
      <c r="P120" s="126"/>
      <c r="Q120" s="169"/>
      <c r="R120" s="126"/>
      <c r="S120" s="126"/>
      <c r="T120" s="126"/>
      <c r="U120" s="126"/>
      <c r="V120" s="125"/>
    </row>
    <row r="121" spans="1:22" ht="20.100000000000001" customHeight="1" x14ac:dyDescent="0.15">
      <c r="A121" s="96"/>
      <c r="B121" s="96"/>
      <c r="C121" s="129"/>
      <c r="D121" s="126"/>
      <c r="E121" s="126"/>
      <c r="F121" s="126"/>
      <c r="G121" s="126"/>
      <c r="H121" s="126"/>
      <c r="I121" s="135"/>
      <c r="J121" s="128" t="s">
        <v>89</v>
      </c>
      <c r="K121" s="127"/>
      <c r="L121" s="127"/>
      <c r="M121" s="127"/>
      <c r="N121" s="127"/>
      <c r="O121" s="127"/>
      <c r="P121" s="127"/>
      <c r="Q121" s="127"/>
      <c r="R121" s="127"/>
      <c r="S121" s="127"/>
      <c r="T121" s="127"/>
      <c r="U121" s="127"/>
      <c r="V121" s="125"/>
    </row>
    <row r="122" spans="1:22" ht="20.100000000000001" customHeight="1" x14ac:dyDescent="0.15">
      <c r="A122" s="96"/>
      <c r="B122" s="96"/>
      <c r="C122" s="120"/>
      <c r="D122" s="121">
        <v>6</v>
      </c>
      <c r="E122" s="98" t="s">
        <v>9</v>
      </c>
      <c r="I122" s="37"/>
      <c r="J122" s="37"/>
      <c r="K122" s="37"/>
      <c r="L122" s="37"/>
      <c r="M122" s="37"/>
      <c r="N122" s="37"/>
      <c r="O122" s="37"/>
      <c r="P122" s="37"/>
      <c r="Q122" s="54"/>
      <c r="R122" s="37"/>
      <c r="S122" s="37"/>
      <c r="T122" s="37"/>
      <c r="U122" s="37"/>
      <c r="V122" s="125"/>
    </row>
    <row r="123" spans="1:22" ht="20.100000000000001" customHeight="1" x14ac:dyDescent="0.15">
      <c r="A123" s="96"/>
      <c r="B123" s="96"/>
      <c r="C123" s="129"/>
      <c r="D123" s="126"/>
      <c r="E123" s="126"/>
      <c r="F123" s="126"/>
      <c r="G123" s="126"/>
      <c r="H123" s="126"/>
      <c r="I123" s="123"/>
      <c r="J123" s="128" t="s">
        <v>87</v>
      </c>
      <c r="K123" s="150"/>
      <c r="L123" s="127"/>
      <c r="M123" s="127"/>
      <c r="N123" s="127"/>
      <c r="O123" s="127"/>
      <c r="P123" s="127"/>
      <c r="Q123" s="151"/>
      <c r="R123" s="127"/>
      <c r="S123" s="127"/>
      <c r="T123" s="127"/>
      <c r="U123" s="127"/>
      <c r="V123" s="125"/>
    </row>
    <row r="124" spans="1:22" ht="15.75" customHeight="1" x14ac:dyDescent="0.15">
      <c r="A124" s="96"/>
      <c r="B124" s="96"/>
      <c r="C124" s="137"/>
      <c r="D124" s="138"/>
      <c r="E124" s="138"/>
      <c r="F124" s="138"/>
      <c r="G124" s="138"/>
      <c r="H124" s="138"/>
      <c r="I124" s="140"/>
      <c r="J124" s="139"/>
      <c r="K124" s="140"/>
      <c r="L124" s="139"/>
      <c r="M124" s="139"/>
      <c r="N124" s="139"/>
      <c r="O124" s="139"/>
      <c r="P124" s="139"/>
      <c r="Q124" s="170"/>
      <c r="R124" s="139"/>
      <c r="S124" s="139"/>
      <c r="T124" s="139"/>
      <c r="U124" s="139"/>
      <c r="V124" s="141"/>
    </row>
    <row r="125" spans="1:22" ht="15.75" customHeight="1" x14ac:dyDescent="0.15">
      <c r="A125" s="96"/>
      <c r="B125" s="96"/>
      <c r="C125" s="126"/>
      <c r="D125" s="126"/>
      <c r="E125" s="126"/>
      <c r="F125" s="126"/>
      <c r="G125" s="126"/>
      <c r="H125" s="126"/>
      <c r="I125" s="143"/>
      <c r="J125" s="143"/>
      <c r="K125" s="143"/>
      <c r="L125" s="143"/>
      <c r="M125" s="143"/>
      <c r="N125" s="143"/>
      <c r="O125" s="143"/>
      <c r="P125" s="143"/>
      <c r="Q125" s="171"/>
      <c r="R125" s="143"/>
      <c r="S125" s="143"/>
      <c r="T125" s="143"/>
      <c r="U125" s="143"/>
      <c r="V125" s="126"/>
    </row>
    <row r="126" spans="1:22" ht="15.75" hidden="1" customHeight="1" x14ac:dyDescent="0.15">
      <c r="A126" s="96"/>
      <c r="B126" s="96"/>
      <c r="C126" s="126"/>
      <c r="D126" s="126"/>
      <c r="E126" s="126"/>
      <c r="F126" s="126"/>
      <c r="G126" s="126"/>
      <c r="H126" s="126"/>
      <c r="I126" s="143"/>
      <c r="J126" s="143"/>
      <c r="K126" s="143"/>
      <c r="L126" s="143"/>
      <c r="M126" s="143"/>
      <c r="N126" s="143"/>
      <c r="O126" s="143"/>
      <c r="P126" s="143"/>
      <c r="Q126" s="171"/>
      <c r="R126" s="143"/>
      <c r="S126" s="143"/>
      <c r="T126" s="143"/>
      <c r="U126" s="143"/>
      <c r="V126" s="126"/>
    </row>
    <row r="127" spans="1:22" ht="15.75" hidden="1" customHeight="1" x14ac:dyDescent="0.15">
      <c r="A127" s="96"/>
      <c r="B127" s="96"/>
      <c r="C127" s="126"/>
      <c r="D127" s="126"/>
      <c r="E127" s="126"/>
      <c r="F127" s="126"/>
      <c r="G127" s="126"/>
      <c r="H127" s="126"/>
      <c r="I127" s="143"/>
      <c r="J127" s="143"/>
      <c r="K127" s="143"/>
      <c r="L127" s="143"/>
      <c r="M127" s="143"/>
      <c r="N127" s="143"/>
      <c r="O127" s="143"/>
      <c r="P127" s="143"/>
      <c r="Q127" s="171"/>
      <c r="R127" s="143"/>
      <c r="S127" s="143"/>
      <c r="T127" s="143"/>
      <c r="U127" s="143"/>
      <c r="V127" s="126"/>
    </row>
    <row r="128" spans="1:22" ht="15.75" hidden="1" customHeight="1" x14ac:dyDescent="0.15">
      <c r="A128" s="96"/>
      <c r="B128" s="96"/>
      <c r="C128" s="126"/>
      <c r="D128" s="126"/>
      <c r="E128" s="126"/>
      <c r="F128" s="126"/>
      <c r="G128" s="126"/>
      <c r="H128" s="126"/>
      <c r="I128" s="143"/>
      <c r="J128" s="143"/>
      <c r="K128" s="143"/>
      <c r="L128" s="143"/>
      <c r="M128" s="143"/>
      <c r="N128" s="143"/>
      <c r="O128" s="143"/>
      <c r="P128" s="143"/>
      <c r="Q128" s="171"/>
      <c r="R128" s="143"/>
      <c r="S128" s="143"/>
      <c r="T128" s="143"/>
      <c r="U128" s="143"/>
      <c r="V128" s="126"/>
    </row>
    <row r="129" spans="1:22" ht="15.75" hidden="1" customHeight="1" x14ac:dyDescent="0.15">
      <c r="A129" s="96"/>
      <c r="B129" s="96"/>
      <c r="C129" s="126"/>
      <c r="D129" s="126"/>
      <c r="E129" s="126"/>
      <c r="F129" s="126"/>
      <c r="G129" s="126"/>
      <c r="H129" s="126"/>
      <c r="I129" s="143"/>
      <c r="J129" s="143"/>
      <c r="K129" s="143"/>
      <c r="L129" s="143"/>
      <c r="M129" s="143"/>
      <c r="N129" s="143"/>
      <c r="O129" s="143"/>
      <c r="P129" s="143"/>
      <c r="Q129" s="171"/>
      <c r="R129" s="143"/>
      <c r="S129" s="143"/>
      <c r="T129" s="143"/>
      <c r="U129" s="143"/>
      <c r="V129" s="126"/>
    </row>
    <row r="130" spans="1:22" ht="15.75" hidden="1" customHeight="1" x14ac:dyDescent="0.15">
      <c r="A130" s="96"/>
      <c r="B130" s="96"/>
      <c r="C130" s="126"/>
      <c r="D130" s="126"/>
      <c r="E130" s="126"/>
      <c r="F130" s="126"/>
      <c r="G130" s="126"/>
      <c r="H130" s="126"/>
      <c r="I130" s="143"/>
      <c r="J130" s="143"/>
      <c r="K130" s="143"/>
      <c r="L130" s="143"/>
      <c r="M130" s="143"/>
      <c r="N130" s="143"/>
      <c r="O130" s="143"/>
      <c r="P130" s="143"/>
      <c r="Q130" s="171"/>
      <c r="R130" s="143"/>
      <c r="S130" s="143"/>
      <c r="T130" s="143"/>
      <c r="U130" s="143"/>
      <c r="V130" s="126"/>
    </row>
    <row r="131" spans="1:22" ht="15.75" hidden="1" customHeight="1" x14ac:dyDescent="0.15">
      <c r="A131" s="96"/>
      <c r="B131" s="96"/>
      <c r="C131" s="126"/>
      <c r="D131" s="126"/>
      <c r="E131" s="126"/>
      <c r="F131" s="126"/>
      <c r="G131" s="126"/>
      <c r="H131" s="126"/>
      <c r="I131" s="143"/>
      <c r="J131" s="143"/>
      <c r="K131" s="143"/>
      <c r="L131" s="143"/>
      <c r="M131" s="143"/>
      <c r="N131" s="143"/>
      <c r="O131" s="143"/>
      <c r="P131" s="143"/>
      <c r="Q131" s="171"/>
      <c r="R131" s="143"/>
      <c r="S131" s="143"/>
      <c r="T131" s="143"/>
      <c r="U131" s="143"/>
      <c r="V131" s="126"/>
    </row>
    <row r="132" spans="1:22" ht="15.75" hidden="1" customHeight="1" x14ac:dyDescent="0.15">
      <c r="A132" s="96"/>
      <c r="B132" s="96"/>
      <c r="C132" s="126"/>
      <c r="D132" s="126"/>
      <c r="E132" s="126"/>
      <c r="F132" s="126"/>
      <c r="G132" s="126"/>
      <c r="H132" s="126"/>
      <c r="I132" s="143"/>
      <c r="J132" s="143"/>
      <c r="K132" s="143"/>
      <c r="L132" s="143"/>
      <c r="M132" s="143"/>
      <c r="N132" s="143"/>
      <c r="O132" s="143"/>
      <c r="P132" s="143"/>
      <c r="Q132" s="171"/>
      <c r="R132" s="143"/>
      <c r="S132" s="143"/>
      <c r="T132" s="143"/>
      <c r="U132" s="143"/>
      <c r="V132" s="126"/>
    </row>
    <row r="133" spans="1:22" ht="15.75" hidden="1" customHeight="1" x14ac:dyDescent="0.15">
      <c r="A133" s="96"/>
      <c r="B133" s="96"/>
      <c r="C133" s="126"/>
      <c r="D133" s="126"/>
      <c r="E133" s="126"/>
      <c r="F133" s="126"/>
      <c r="G133" s="126"/>
      <c r="H133" s="126"/>
      <c r="I133" s="143"/>
      <c r="J133" s="143"/>
      <c r="K133" s="143"/>
      <c r="L133" s="143"/>
      <c r="M133" s="143"/>
      <c r="N133" s="143"/>
      <c r="O133" s="143"/>
      <c r="P133" s="143"/>
      <c r="Q133" s="171"/>
      <c r="R133" s="143"/>
      <c r="S133" s="143"/>
      <c r="T133" s="143"/>
      <c r="U133" s="143"/>
      <c r="V133" s="126"/>
    </row>
    <row r="134" spans="1:22" ht="15.75" hidden="1" customHeight="1" x14ac:dyDescent="0.15">
      <c r="A134" s="96"/>
      <c r="B134" s="96"/>
      <c r="C134" s="126"/>
      <c r="D134" s="126"/>
      <c r="E134" s="126"/>
      <c r="F134" s="126"/>
      <c r="G134" s="126"/>
      <c r="H134" s="126"/>
      <c r="I134" s="143"/>
      <c r="J134" s="143"/>
      <c r="K134" s="143"/>
      <c r="L134" s="143"/>
      <c r="M134" s="143"/>
      <c r="N134" s="143"/>
      <c r="O134" s="143"/>
      <c r="P134" s="143"/>
      <c r="Q134" s="171"/>
      <c r="R134" s="143"/>
      <c r="S134" s="143"/>
      <c r="T134" s="143"/>
      <c r="U134" s="143"/>
      <c r="V134" s="126"/>
    </row>
    <row r="135" spans="1:22" ht="15.75" hidden="1" customHeight="1" x14ac:dyDescent="0.15">
      <c r="A135" s="96"/>
      <c r="B135" s="96"/>
      <c r="C135" s="126"/>
      <c r="D135" s="126"/>
      <c r="E135" s="126"/>
      <c r="F135" s="126"/>
      <c r="G135" s="126"/>
      <c r="H135" s="126"/>
      <c r="I135" s="143"/>
      <c r="J135" s="143"/>
      <c r="K135" s="143"/>
      <c r="L135" s="143"/>
      <c r="M135" s="143"/>
      <c r="N135" s="143"/>
      <c r="O135" s="143"/>
      <c r="P135" s="143"/>
      <c r="Q135" s="171"/>
      <c r="R135" s="143"/>
      <c r="S135" s="143"/>
      <c r="T135" s="143"/>
      <c r="U135" s="143"/>
      <c r="V135" s="126"/>
    </row>
    <row r="136" spans="1:22" ht="15.75" hidden="1" customHeight="1" x14ac:dyDescent="0.15">
      <c r="A136" s="96"/>
      <c r="B136" s="96"/>
      <c r="C136" s="126"/>
      <c r="D136" s="126"/>
      <c r="E136" s="126"/>
      <c r="F136" s="126"/>
      <c r="G136" s="126"/>
      <c r="H136" s="126"/>
      <c r="I136" s="143"/>
      <c r="J136" s="143"/>
      <c r="K136" s="143"/>
      <c r="L136" s="143"/>
      <c r="M136" s="143"/>
      <c r="N136" s="143"/>
      <c r="O136" s="143"/>
      <c r="P136" s="143"/>
      <c r="Q136" s="171"/>
      <c r="R136" s="143"/>
      <c r="S136" s="143"/>
      <c r="T136" s="143"/>
      <c r="U136" s="143"/>
      <c r="V136" s="126"/>
    </row>
    <row r="137" spans="1:22" ht="15.75" hidden="1" customHeight="1" x14ac:dyDescent="0.15">
      <c r="A137" s="96"/>
      <c r="B137" s="96"/>
      <c r="C137" s="126"/>
      <c r="D137" s="126"/>
      <c r="E137" s="126"/>
      <c r="F137" s="126"/>
      <c r="G137" s="126"/>
      <c r="H137" s="126"/>
      <c r="I137" s="143"/>
      <c r="J137" s="143"/>
      <c r="K137" s="143"/>
      <c r="L137" s="143"/>
      <c r="M137" s="143"/>
      <c r="N137" s="143"/>
      <c r="O137" s="143"/>
      <c r="P137" s="143"/>
      <c r="Q137" s="171"/>
      <c r="R137" s="143"/>
      <c r="S137" s="143"/>
      <c r="T137" s="143"/>
      <c r="U137" s="143"/>
      <c r="V137" s="126"/>
    </row>
    <row r="138" spans="1:22" ht="15.75" hidden="1" customHeight="1" x14ac:dyDescent="0.15">
      <c r="A138" s="96"/>
      <c r="B138" s="96"/>
      <c r="C138" s="126"/>
      <c r="D138" s="126"/>
      <c r="E138" s="126"/>
      <c r="F138" s="126"/>
      <c r="G138" s="126"/>
      <c r="H138" s="126"/>
      <c r="I138" s="143"/>
      <c r="J138" s="143"/>
      <c r="K138" s="143"/>
      <c r="L138" s="143"/>
      <c r="M138" s="143"/>
      <c r="N138" s="143"/>
      <c r="O138" s="143"/>
      <c r="P138" s="143"/>
      <c r="Q138" s="171"/>
      <c r="R138" s="143"/>
      <c r="S138" s="143"/>
      <c r="T138" s="143"/>
      <c r="U138" s="143"/>
      <c r="V138" s="126"/>
    </row>
    <row r="139" spans="1:22" ht="15.75" hidden="1" customHeight="1" x14ac:dyDescent="0.15">
      <c r="A139" s="96"/>
      <c r="B139" s="96"/>
      <c r="C139" s="126"/>
      <c r="D139" s="126"/>
      <c r="E139" s="126"/>
      <c r="F139" s="126"/>
      <c r="G139" s="126"/>
      <c r="H139" s="126"/>
      <c r="I139" s="143"/>
      <c r="J139" s="143"/>
      <c r="K139" s="143"/>
      <c r="L139" s="143"/>
      <c r="M139" s="143"/>
      <c r="N139" s="143"/>
      <c r="O139" s="143"/>
      <c r="P139" s="143"/>
      <c r="Q139" s="171"/>
      <c r="R139" s="143"/>
      <c r="S139" s="143"/>
      <c r="T139" s="143"/>
      <c r="U139" s="143"/>
      <c r="V139" s="126"/>
    </row>
    <row r="140" spans="1:22" ht="15.75" hidden="1" customHeight="1" x14ac:dyDescent="0.15">
      <c r="A140" s="96"/>
      <c r="B140" s="96"/>
      <c r="C140" s="126"/>
      <c r="D140" s="126"/>
      <c r="E140" s="126"/>
      <c r="F140" s="126"/>
      <c r="G140" s="126"/>
      <c r="H140" s="126"/>
      <c r="I140" s="143"/>
      <c r="J140" s="143"/>
      <c r="K140" s="143"/>
      <c r="L140" s="143"/>
      <c r="M140" s="143"/>
      <c r="N140" s="143"/>
      <c r="O140" s="143"/>
      <c r="P140" s="143"/>
      <c r="Q140" s="171"/>
      <c r="R140" s="143"/>
      <c r="S140" s="143"/>
      <c r="T140" s="143"/>
      <c r="U140" s="143"/>
      <c r="V140" s="126"/>
    </row>
    <row r="141" spans="1:22" ht="15.75" hidden="1" customHeight="1" x14ac:dyDescent="0.15">
      <c r="A141" s="96"/>
      <c r="B141" s="96"/>
      <c r="C141" s="126"/>
      <c r="D141" s="126"/>
      <c r="E141" s="126"/>
      <c r="F141" s="126"/>
      <c r="G141" s="126"/>
      <c r="H141" s="126"/>
      <c r="I141" s="143"/>
      <c r="J141" s="143"/>
      <c r="K141" s="143"/>
      <c r="L141" s="143"/>
      <c r="M141" s="143"/>
      <c r="N141" s="143"/>
      <c r="O141" s="143"/>
      <c r="P141" s="143"/>
      <c r="Q141" s="171"/>
      <c r="R141" s="143"/>
      <c r="S141" s="143"/>
      <c r="T141" s="143"/>
      <c r="U141" s="143"/>
      <c r="V141" s="126"/>
    </row>
    <row r="142" spans="1:22" ht="15.75" hidden="1" customHeight="1" x14ac:dyDescent="0.15">
      <c r="A142" s="96"/>
      <c r="B142" s="96"/>
      <c r="C142" s="126"/>
      <c r="D142" s="126"/>
      <c r="E142" s="126"/>
      <c r="F142" s="126"/>
      <c r="G142" s="126"/>
      <c r="H142" s="126"/>
      <c r="I142" s="143"/>
      <c r="J142" s="143"/>
      <c r="K142" s="143"/>
      <c r="L142" s="143"/>
      <c r="M142" s="143"/>
      <c r="N142" s="143"/>
      <c r="O142" s="143"/>
      <c r="P142" s="143"/>
      <c r="Q142" s="171"/>
      <c r="R142" s="143"/>
      <c r="S142" s="143"/>
      <c r="T142" s="143"/>
      <c r="U142" s="143"/>
      <c r="V142" s="126"/>
    </row>
    <row r="143" spans="1:22" ht="15.75" hidden="1" customHeight="1" x14ac:dyDescent="0.15">
      <c r="A143" s="96"/>
      <c r="B143" s="96"/>
      <c r="C143" s="126"/>
      <c r="D143" s="126"/>
      <c r="E143" s="126"/>
      <c r="F143" s="126"/>
      <c r="G143" s="126"/>
      <c r="H143" s="126"/>
      <c r="I143" s="143"/>
      <c r="J143" s="143"/>
      <c r="K143" s="143"/>
      <c r="L143" s="143"/>
      <c r="M143" s="143"/>
      <c r="N143" s="143"/>
      <c r="O143" s="143"/>
      <c r="P143" s="143"/>
      <c r="Q143" s="171"/>
      <c r="R143" s="143"/>
      <c r="S143" s="143"/>
      <c r="T143" s="143"/>
      <c r="U143" s="143"/>
      <c r="V143" s="126"/>
    </row>
    <row r="144" spans="1:22" ht="15.75" hidden="1" customHeight="1" x14ac:dyDescent="0.15">
      <c r="A144" s="96"/>
      <c r="B144" s="96"/>
      <c r="C144" s="126"/>
      <c r="D144" s="126"/>
      <c r="E144" s="126"/>
      <c r="F144" s="126"/>
      <c r="G144" s="126"/>
      <c r="H144" s="126"/>
      <c r="I144" s="143"/>
      <c r="J144" s="143"/>
      <c r="K144" s="143"/>
      <c r="L144" s="143"/>
      <c r="M144" s="143"/>
      <c r="N144" s="143"/>
      <c r="O144" s="143"/>
      <c r="P144" s="143"/>
      <c r="Q144" s="171"/>
      <c r="R144" s="143"/>
      <c r="S144" s="143"/>
      <c r="T144" s="143"/>
      <c r="U144" s="143"/>
      <c r="V144" s="126"/>
    </row>
    <row r="145" spans="1:22" ht="15.75" customHeight="1" x14ac:dyDescent="0.15">
      <c r="A145" s="96"/>
      <c r="B145" s="96"/>
      <c r="C145" s="126"/>
      <c r="D145" s="126"/>
      <c r="E145" s="126"/>
      <c r="F145" s="126"/>
      <c r="G145" s="126"/>
      <c r="H145" s="126"/>
      <c r="I145" s="143"/>
      <c r="J145" s="126"/>
      <c r="K145" s="126"/>
      <c r="L145" s="126"/>
      <c r="M145" s="126"/>
      <c r="N145" s="126"/>
      <c r="O145" s="126"/>
      <c r="P145" s="126"/>
      <c r="Q145" s="169"/>
      <c r="R145" s="126"/>
      <c r="S145" s="126"/>
      <c r="T145" s="126"/>
      <c r="U145" s="126"/>
      <c r="V145" s="126"/>
    </row>
    <row r="146" spans="1:22" ht="20.100000000000001" customHeight="1" x14ac:dyDescent="0.15">
      <c r="A146" s="96"/>
      <c r="B146" s="96"/>
      <c r="C146" s="144" t="s">
        <v>84</v>
      </c>
      <c r="D146" s="145"/>
      <c r="E146" s="145"/>
      <c r="F146" s="145"/>
      <c r="G146" s="145"/>
      <c r="H146" s="146"/>
      <c r="I146" s="147"/>
      <c r="K146" s="147"/>
    </row>
    <row r="147" spans="1:22" ht="15.75" customHeight="1" x14ac:dyDescent="0.15">
      <c r="A147" s="96"/>
      <c r="B147" s="96"/>
      <c r="C147" s="115"/>
      <c r="D147" s="116"/>
      <c r="E147" s="116"/>
      <c r="F147" s="116"/>
      <c r="G147" s="116"/>
      <c r="H147" s="116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9"/>
    </row>
    <row r="148" spans="1:22" ht="20.100000000000001" customHeight="1" x14ac:dyDescent="0.15">
      <c r="A148" s="96"/>
      <c r="B148" s="96"/>
      <c r="C148" s="115"/>
      <c r="D148" s="172" t="s">
        <v>92</v>
      </c>
      <c r="E148" s="148"/>
      <c r="F148" s="148"/>
      <c r="G148" s="148"/>
      <c r="H148" s="148"/>
      <c r="I148" s="148"/>
      <c r="J148" s="148"/>
      <c r="K148" s="148"/>
      <c r="L148" s="148"/>
      <c r="M148" s="148"/>
      <c r="N148" s="148"/>
      <c r="O148" s="148"/>
      <c r="P148" s="148"/>
      <c r="Q148" s="148"/>
      <c r="R148" s="148"/>
      <c r="S148" s="148"/>
      <c r="T148" s="127"/>
      <c r="U148" s="126"/>
      <c r="V148" s="125"/>
    </row>
    <row r="149" spans="1:22" ht="20.100000000000001" customHeight="1" x14ac:dyDescent="0.15">
      <c r="A149" s="96">
        <f>IF(AND($I149&lt;&gt;"しない", $I149&lt;&gt;"する"), 1001, 0)</f>
        <v>0</v>
      </c>
      <c r="B149" s="96"/>
      <c r="C149" s="115"/>
      <c r="D149" s="121">
        <v>1</v>
      </c>
      <c r="E149" s="122" t="s">
        <v>93</v>
      </c>
      <c r="F149" s="122"/>
      <c r="G149" s="122"/>
      <c r="H149" s="122"/>
      <c r="I149" s="37" t="s">
        <v>151</v>
      </c>
      <c r="J149" s="37"/>
      <c r="K149" s="37"/>
      <c r="L149" s="37"/>
      <c r="M149" s="37"/>
      <c r="N149" s="126"/>
      <c r="O149" s="126"/>
      <c r="P149" s="126"/>
      <c r="Q149" s="126"/>
      <c r="R149" s="126"/>
      <c r="S149" s="126"/>
      <c r="T149" s="126"/>
      <c r="U149" s="126"/>
      <c r="V149" s="125"/>
    </row>
    <row r="150" spans="1:22" ht="20.100000000000001" customHeight="1" x14ac:dyDescent="0.15">
      <c r="A150" s="96"/>
      <c r="B150" s="96"/>
      <c r="C150" s="115"/>
      <c r="D150" s="126"/>
      <c r="E150" s="122"/>
      <c r="F150" s="122"/>
      <c r="G150" s="122"/>
      <c r="H150" s="122"/>
      <c r="I150" s="135"/>
      <c r="J150" s="128" t="s">
        <v>94</v>
      </c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5"/>
    </row>
    <row r="151" spans="1:22" ht="20.100000000000001" customHeight="1" x14ac:dyDescent="0.15">
      <c r="A151" s="96">
        <f>IF(AND($I149="する",TRIM($I151)=""), 1001, 0)</f>
        <v>0</v>
      </c>
      <c r="B151" s="96"/>
      <c r="C151" s="120"/>
      <c r="D151" s="121">
        <v>2</v>
      </c>
      <c r="E151" s="173" t="s">
        <v>0</v>
      </c>
      <c r="F151" s="173"/>
      <c r="G151" s="173"/>
      <c r="H151" s="173"/>
      <c r="I151" s="55"/>
      <c r="J151" s="56"/>
      <c r="K151" s="56"/>
      <c r="L151" s="56"/>
      <c r="M151" s="56"/>
      <c r="N151" s="126"/>
      <c r="O151" s="126"/>
      <c r="P151" s="126"/>
      <c r="Q151" s="126"/>
      <c r="R151" s="126"/>
      <c r="S151" s="126"/>
      <c r="T151" s="126"/>
      <c r="U151" s="126"/>
      <c r="V151" s="125"/>
    </row>
    <row r="152" spans="1:22" ht="20.100000000000001" customHeight="1" x14ac:dyDescent="0.15">
      <c r="A152" s="96"/>
      <c r="B152" s="96"/>
      <c r="C152" s="120"/>
      <c r="D152" s="121"/>
      <c r="E152" s="122"/>
      <c r="F152" s="122"/>
      <c r="G152" s="122"/>
      <c r="H152" s="122"/>
      <c r="I152" s="123"/>
      <c r="J152" s="128" t="s">
        <v>107</v>
      </c>
      <c r="K152" s="127"/>
      <c r="L152" s="127"/>
      <c r="M152" s="127"/>
      <c r="N152" s="127"/>
      <c r="O152" s="127"/>
      <c r="P152" s="127"/>
      <c r="Q152" s="127"/>
      <c r="R152" s="127"/>
      <c r="S152" s="127"/>
      <c r="T152" s="127"/>
      <c r="U152" s="127"/>
      <c r="V152" s="125"/>
    </row>
    <row r="153" spans="1:22" ht="20.100000000000001" customHeight="1" x14ac:dyDescent="0.15">
      <c r="A153" s="96">
        <f>IF(AND($I149="する",TRIM($I153)=""), 1001, 0)</f>
        <v>0</v>
      </c>
      <c r="B153" s="96"/>
      <c r="C153" s="120"/>
      <c r="D153" s="121">
        <v>3</v>
      </c>
      <c r="E153" s="173" t="s">
        <v>1</v>
      </c>
      <c r="F153" s="173"/>
      <c r="G153" s="173"/>
      <c r="H153" s="173"/>
      <c r="I153" s="52"/>
      <c r="J153" s="52"/>
      <c r="K153" s="52"/>
      <c r="L153" s="52"/>
      <c r="M153" s="52"/>
      <c r="N153" s="52"/>
      <c r="O153" s="52"/>
      <c r="P153" s="52"/>
      <c r="Q153" s="53"/>
      <c r="R153" s="52"/>
      <c r="S153" s="52"/>
      <c r="T153" s="52"/>
      <c r="U153" s="52"/>
      <c r="V153" s="125"/>
    </row>
    <row r="154" spans="1:22" ht="20.100000000000001" customHeight="1" x14ac:dyDescent="0.15">
      <c r="A154" s="96"/>
      <c r="B154" s="96"/>
      <c r="C154" s="120"/>
      <c r="D154" s="121"/>
      <c r="E154" s="122"/>
      <c r="F154" s="122"/>
      <c r="G154" s="122"/>
      <c r="H154" s="122"/>
      <c r="I154" s="123"/>
      <c r="J154" s="128" t="s">
        <v>17</v>
      </c>
      <c r="K154" s="127"/>
      <c r="L154" s="127"/>
      <c r="M154" s="127"/>
      <c r="N154" s="127"/>
      <c r="O154" s="127"/>
      <c r="P154" s="127"/>
      <c r="Q154" s="127"/>
      <c r="R154" s="127"/>
      <c r="S154" s="127"/>
      <c r="T154" s="127"/>
      <c r="U154" s="127"/>
      <c r="V154" s="125"/>
    </row>
    <row r="155" spans="1:22" ht="20.100000000000001" customHeight="1" x14ac:dyDescent="0.15">
      <c r="A155" s="96"/>
      <c r="B155" s="96"/>
      <c r="C155" s="120"/>
      <c r="D155" s="121">
        <v>4</v>
      </c>
      <c r="E155" s="173" t="s">
        <v>28</v>
      </c>
      <c r="F155" s="173"/>
      <c r="G155" s="173"/>
      <c r="H155" s="173"/>
      <c r="I155" s="37"/>
      <c r="J155" s="37"/>
      <c r="K155" s="37"/>
      <c r="L155" s="37"/>
      <c r="M155" s="37"/>
      <c r="N155" s="37"/>
      <c r="O155" s="37"/>
      <c r="P155" s="37"/>
      <c r="Q155" s="38"/>
      <c r="R155" s="37"/>
      <c r="S155" s="37"/>
      <c r="T155" s="37"/>
      <c r="U155" s="37"/>
      <c r="V155" s="125"/>
    </row>
    <row r="156" spans="1:22" ht="20.100000000000001" customHeight="1" x14ac:dyDescent="0.15">
      <c r="A156" s="96"/>
      <c r="B156" s="96"/>
      <c r="C156" s="120"/>
      <c r="D156" s="121"/>
      <c r="E156" s="122"/>
      <c r="F156" s="122"/>
      <c r="G156" s="122"/>
      <c r="H156" s="122"/>
      <c r="I156" s="123"/>
      <c r="J156" s="128" t="s">
        <v>10</v>
      </c>
      <c r="K156" s="127"/>
      <c r="L156" s="127"/>
      <c r="M156" s="127"/>
      <c r="N156" s="127"/>
      <c r="O156" s="127"/>
      <c r="P156" s="127"/>
      <c r="Q156" s="127"/>
      <c r="R156" s="127"/>
      <c r="S156" s="127"/>
      <c r="T156" s="127"/>
      <c r="U156" s="127"/>
      <c r="V156" s="125"/>
    </row>
    <row r="157" spans="1:22" ht="20.100000000000001" customHeight="1" x14ac:dyDescent="0.15">
      <c r="A157" s="96">
        <f>IF(AND($I149="する",TRIM($I157)=""), 1001, 0)</f>
        <v>0</v>
      </c>
      <c r="B157" s="96"/>
      <c r="C157" s="120"/>
      <c r="D157" s="121">
        <v>5</v>
      </c>
      <c r="E157" s="173" t="s">
        <v>29</v>
      </c>
      <c r="F157" s="173"/>
      <c r="G157" s="173"/>
      <c r="H157" s="173"/>
      <c r="I157" s="37"/>
      <c r="J157" s="37"/>
      <c r="K157" s="37"/>
      <c r="L157" s="37"/>
      <c r="M157" s="37"/>
      <c r="N157" s="37"/>
      <c r="O157" s="37"/>
      <c r="P157" s="37"/>
      <c r="Q157" s="38"/>
      <c r="R157" s="37"/>
      <c r="S157" s="37"/>
      <c r="T157" s="37"/>
      <c r="U157" s="37"/>
      <c r="V157" s="125"/>
    </row>
    <row r="158" spans="1:22" ht="20.100000000000001" customHeight="1" x14ac:dyDescent="0.15">
      <c r="A158" s="96"/>
      <c r="B158" s="96"/>
      <c r="C158" s="129"/>
      <c r="D158" s="126"/>
      <c r="E158" s="122"/>
      <c r="F158" s="122"/>
      <c r="G158" s="122"/>
      <c r="H158" s="122"/>
      <c r="I158" s="123"/>
      <c r="J158" s="128" t="s">
        <v>11</v>
      </c>
      <c r="K158" s="127"/>
      <c r="L158" s="127"/>
      <c r="M158" s="127"/>
      <c r="N158" s="127"/>
      <c r="O158" s="127"/>
      <c r="P158" s="127"/>
      <c r="Q158" s="127"/>
      <c r="R158" s="127"/>
      <c r="S158" s="127"/>
      <c r="T158" s="127"/>
      <c r="U158" s="127"/>
      <c r="V158" s="125"/>
    </row>
    <row r="159" spans="1:22" ht="20.100000000000001" customHeight="1" x14ac:dyDescent="0.15">
      <c r="A159" s="96">
        <f>IF(AND($I149="する",NOT(AND(TRIM($I159)&lt;&gt;"",ISNUMBER(VALUE(SUBSTITUTE($I159,"-","")))))), 1001, 0)</f>
        <v>0</v>
      </c>
      <c r="B159" s="96"/>
      <c r="C159" s="120"/>
      <c r="D159" s="121">
        <v>6</v>
      </c>
      <c r="E159" s="173" t="s">
        <v>6</v>
      </c>
      <c r="F159" s="173"/>
      <c r="G159" s="173"/>
      <c r="H159" s="173"/>
      <c r="I159" s="37"/>
      <c r="J159" s="37"/>
      <c r="K159" s="37"/>
      <c r="L159" s="37"/>
      <c r="M159" s="37"/>
      <c r="N159" s="126"/>
      <c r="O159" s="126"/>
      <c r="P159" s="126"/>
      <c r="Q159" s="126"/>
      <c r="R159" s="126"/>
      <c r="S159" s="126"/>
      <c r="T159" s="126"/>
      <c r="U159" s="126"/>
      <c r="V159" s="125"/>
    </row>
    <row r="160" spans="1:22" ht="20.100000000000001" customHeight="1" x14ac:dyDescent="0.15">
      <c r="A160" s="96"/>
      <c r="B160" s="96"/>
      <c r="C160" s="129"/>
      <c r="D160" s="126"/>
      <c r="E160" s="122"/>
      <c r="F160" s="122"/>
      <c r="G160" s="122"/>
      <c r="H160" s="122"/>
      <c r="I160" s="123"/>
      <c r="J160" s="128" t="s">
        <v>108</v>
      </c>
      <c r="K160" s="127"/>
      <c r="L160" s="127"/>
      <c r="M160" s="127"/>
      <c r="N160" s="127"/>
      <c r="O160" s="127"/>
      <c r="P160" s="127"/>
      <c r="Q160" s="127"/>
      <c r="R160" s="127"/>
      <c r="S160" s="127"/>
      <c r="T160" s="127"/>
      <c r="U160" s="127"/>
      <c r="V160" s="125"/>
    </row>
    <row r="161" spans="1:23" ht="20.100000000000001" customHeight="1" x14ac:dyDescent="0.15">
      <c r="A161" s="96">
        <f>IF(AND($I149="する",AND(TRIM($I161)&lt;&gt;"",NOT(ISNUMBER(VALUE(SUBSTITUTE($I161,"-","")))))), 1001, 0)</f>
        <v>0</v>
      </c>
      <c r="B161" s="96"/>
      <c r="C161" s="120"/>
      <c r="D161" s="121">
        <v>7</v>
      </c>
      <c r="E161" s="173" t="s">
        <v>7</v>
      </c>
      <c r="F161" s="173"/>
      <c r="G161" s="173"/>
      <c r="H161" s="173"/>
      <c r="I161" s="37"/>
      <c r="J161" s="37"/>
      <c r="K161" s="37"/>
      <c r="L161" s="37"/>
      <c r="M161" s="37"/>
      <c r="N161" s="126"/>
      <c r="O161" s="126"/>
      <c r="P161" s="126"/>
      <c r="Q161" s="126"/>
      <c r="R161" s="126"/>
      <c r="S161" s="126"/>
      <c r="T161" s="126"/>
      <c r="U161" s="126"/>
      <c r="V161" s="125"/>
    </row>
    <row r="162" spans="1:23" ht="20.100000000000001" customHeight="1" x14ac:dyDescent="0.15">
      <c r="A162" s="96"/>
      <c r="B162" s="96"/>
      <c r="C162" s="129"/>
      <c r="D162" s="126"/>
      <c r="E162" s="122"/>
      <c r="F162" s="122"/>
      <c r="G162" s="122"/>
      <c r="H162" s="122"/>
      <c r="I162" s="123"/>
      <c r="J162" s="128" t="s">
        <v>89</v>
      </c>
      <c r="K162" s="127"/>
      <c r="L162" s="127"/>
      <c r="M162" s="127"/>
      <c r="N162" s="127"/>
      <c r="O162" s="127"/>
      <c r="P162" s="127"/>
      <c r="Q162" s="127"/>
      <c r="R162" s="127"/>
      <c r="S162" s="127"/>
      <c r="T162" s="127"/>
      <c r="U162" s="127"/>
      <c r="V162" s="125"/>
    </row>
    <row r="163" spans="1:23" ht="15.75" customHeight="1" x14ac:dyDescent="0.15">
      <c r="A163" s="96"/>
      <c r="B163" s="96"/>
      <c r="C163" s="137"/>
      <c r="D163" s="138"/>
      <c r="E163" s="174"/>
      <c r="F163" s="174"/>
      <c r="G163" s="174"/>
      <c r="H163" s="174"/>
      <c r="I163" s="139"/>
      <c r="J163" s="139"/>
      <c r="K163" s="140"/>
      <c r="L163" s="139"/>
      <c r="M163" s="139"/>
      <c r="N163" s="139"/>
      <c r="O163" s="139"/>
      <c r="P163" s="139"/>
      <c r="Q163" s="139"/>
      <c r="R163" s="139"/>
      <c r="S163" s="139"/>
      <c r="T163" s="139"/>
      <c r="U163" s="175"/>
      <c r="V163" s="141"/>
      <c r="W163" s="157"/>
    </row>
    <row r="164" spans="1:23" ht="15.75" customHeight="1" x14ac:dyDescent="0.15">
      <c r="A164" s="96"/>
      <c r="B164" s="96"/>
      <c r="C164" s="126"/>
      <c r="D164" s="126"/>
      <c r="E164" s="126"/>
      <c r="F164" s="126"/>
      <c r="G164" s="126"/>
      <c r="H164" s="126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76"/>
      <c r="V164" s="126"/>
      <c r="W164" s="157"/>
    </row>
    <row r="165" spans="1:23" ht="15.75" customHeight="1" x14ac:dyDescent="0.15">
      <c r="A165" s="96"/>
      <c r="B165" s="96"/>
      <c r="C165" s="126"/>
      <c r="D165" s="126"/>
      <c r="E165" s="126"/>
      <c r="F165" s="126"/>
      <c r="G165" s="126"/>
      <c r="H165" s="126"/>
      <c r="I165" s="126"/>
      <c r="J165" s="143"/>
      <c r="K165" s="156"/>
      <c r="L165" s="126"/>
      <c r="M165" s="126"/>
      <c r="N165" s="126"/>
      <c r="O165" s="126"/>
      <c r="P165" s="126"/>
      <c r="Q165" s="126"/>
      <c r="R165" s="126"/>
      <c r="S165" s="126"/>
      <c r="T165" s="126"/>
      <c r="U165" s="126"/>
      <c r="V165" s="126"/>
    </row>
    <row r="166" spans="1:23" ht="20.100000000000001" customHeight="1" x14ac:dyDescent="0.15">
      <c r="A166" s="96"/>
      <c r="B166" s="96"/>
      <c r="C166" s="144" t="s">
        <v>32</v>
      </c>
      <c r="D166" s="145"/>
      <c r="E166" s="145"/>
      <c r="F166" s="145"/>
      <c r="G166" s="145"/>
      <c r="H166" s="146"/>
      <c r="I166" s="177"/>
      <c r="J166" s="17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</row>
    <row r="167" spans="1:23" ht="15.75" customHeight="1" x14ac:dyDescent="0.15">
      <c r="A167" s="96"/>
      <c r="B167" s="96"/>
      <c r="C167" s="179"/>
      <c r="D167" s="180"/>
      <c r="E167" s="180"/>
      <c r="F167" s="180"/>
      <c r="G167" s="180"/>
      <c r="H167" s="180"/>
      <c r="I167" s="180"/>
      <c r="V167" s="181"/>
    </row>
    <row r="168" spans="1:23" ht="20.100000000000001" customHeight="1" x14ac:dyDescent="0.15">
      <c r="A168" s="96"/>
      <c r="B168" s="96"/>
      <c r="C168" s="182"/>
      <c r="D168" s="121">
        <v>1</v>
      </c>
      <c r="E168" s="126" t="s">
        <v>112</v>
      </c>
      <c r="F168" s="183"/>
      <c r="G168" s="183"/>
      <c r="H168" s="183"/>
      <c r="I168" s="37"/>
      <c r="J168" s="38"/>
      <c r="K168" s="38"/>
      <c r="L168" s="38"/>
      <c r="M168" s="38"/>
      <c r="V168" s="184"/>
    </row>
    <row r="169" spans="1:23" ht="20.100000000000001" customHeight="1" x14ac:dyDescent="0.15">
      <c r="A169" s="96"/>
      <c r="B169" s="96"/>
      <c r="C169" s="182"/>
      <c r="D169" s="121"/>
      <c r="E169" s="126"/>
      <c r="F169" s="183"/>
      <c r="G169" s="183"/>
      <c r="H169" s="183"/>
      <c r="I169" s="183"/>
      <c r="J169" s="128" t="s">
        <v>249</v>
      </c>
      <c r="V169" s="184"/>
    </row>
    <row r="170" spans="1:23" ht="20.100000000000001" customHeight="1" x14ac:dyDescent="0.15">
      <c r="A170" s="96"/>
      <c r="B170" s="96"/>
      <c r="C170" s="115"/>
      <c r="D170" s="121">
        <f>D168+1</f>
        <v>2</v>
      </c>
      <c r="E170" s="98" t="s">
        <v>152</v>
      </c>
      <c r="F170" s="185"/>
      <c r="G170" s="185"/>
      <c r="H170" s="185"/>
      <c r="I170" s="37"/>
      <c r="J170" s="38"/>
      <c r="K170" s="38"/>
      <c r="L170" s="38"/>
      <c r="M170" s="38"/>
      <c r="N170" s="126"/>
      <c r="O170" s="126"/>
      <c r="P170" s="126"/>
      <c r="Q170" s="186"/>
      <c r="R170" s="126"/>
      <c r="S170" s="126"/>
      <c r="T170" s="126"/>
      <c r="U170" s="186"/>
      <c r="V170" s="187"/>
    </row>
    <row r="171" spans="1:23" s="195" customFormat="1" ht="20.100000000000001" customHeight="1" x14ac:dyDescent="0.15">
      <c r="A171" s="188"/>
      <c r="B171" s="188"/>
      <c r="C171" s="189"/>
      <c r="D171" s="190"/>
      <c r="E171" s="191"/>
      <c r="F171" s="192"/>
      <c r="G171" s="192"/>
      <c r="H171" s="192"/>
      <c r="I171" s="98"/>
      <c r="J171" s="128" t="s">
        <v>94</v>
      </c>
      <c r="K171" s="98"/>
      <c r="L171" s="98"/>
      <c r="M171" s="98"/>
      <c r="N171" s="168"/>
      <c r="O171" s="168"/>
      <c r="P171" s="168"/>
      <c r="Q171" s="193"/>
      <c r="R171" s="168"/>
      <c r="S171" s="168"/>
      <c r="T171" s="168"/>
      <c r="U171" s="193"/>
      <c r="V171" s="194"/>
    </row>
    <row r="172" spans="1:23" s="195" customFormat="1" ht="20.100000000000001" customHeight="1" x14ac:dyDescent="0.15">
      <c r="A172" s="188"/>
      <c r="B172" s="188"/>
      <c r="C172" s="189"/>
      <c r="D172" s="121">
        <f>D170+1</f>
        <v>3</v>
      </c>
      <c r="E172" s="191" t="s">
        <v>113</v>
      </c>
      <c r="F172" s="192"/>
      <c r="G172" s="192"/>
      <c r="H172" s="192"/>
      <c r="I172" s="42"/>
      <c r="J172" s="42"/>
      <c r="K172" s="42"/>
      <c r="L172" s="42"/>
      <c r="M172" s="42"/>
      <c r="N172" s="168" t="s">
        <v>114</v>
      </c>
      <c r="O172" s="168"/>
      <c r="P172" s="168"/>
      <c r="Q172" s="193"/>
      <c r="R172" s="168"/>
      <c r="S172" s="168"/>
      <c r="T172" s="168"/>
      <c r="U172" s="193"/>
      <c r="V172" s="194"/>
    </row>
    <row r="173" spans="1:23" s="195" customFormat="1" ht="20.100000000000001" customHeight="1" x14ac:dyDescent="0.15">
      <c r="A173" s="188"/>
      <c r="B173" s="188"/>
      <c r="C173" s="189"/>
      <c r="D173" s="190"/>
      <c r="E173" s="191"/>
      <c r="F173" s="192"/>
      <c r="G173" s="192"/>
      <c r="H173" s="192"/>
      <c r="I173" s="98"/>
      <c r="J173" s="98"/>
      <c r="K173" s="98"/>
      <c r="L173" s="98"/>
      <c r="M173" s="98"/>
      <c r="N173" s="168"/>
      <c r="O173" s="168"/>
      <c r="P173" s="168"/>
      <c r="Q173" s="193"/>
      <c r="R173" s="168"/>
      <c r="S173" s="168"/>
      <c r="T173" s="168"/>
      <c r="U173" s="193"/>
      <c r="V173" s="194"/>
    </row>
    <row r="174" spans="1:23" ht="20.100000000000001" customHeight="1" x14ac:dyDescent="0.15">
      <c r="A174" s="96"/>
      <c r="B174" s="96"/>
      <c r="C174" s="120"/>
      <c r="D174" s="121">
        <f>D172+1</f>
        <v>4</v>
      </c>
      <c r="E174" s="126" t="s">
        <v>96</v>
      </c>
      <c r="F174" s="126"/>
      <c r="P174" s="196"/>
      <c r="Q174" s="197"/>
      <c r="R174" s="197"/>
      <c r="S174" s="197"/>
      <c r="T174" s="197"/>
      <c r="U174" s="197"/>
      <c r="V174" s="125"/>
    </row>
    <row r="175" spans="1:23" ht="55.5" customHeight="1" x14ac:dyDescent="0.15">
      <c r="A175" s="96"/>
      <c r="B175" s="96"/>
      <c r="C175" s="120"/>
      <c r="D175" s="121"/>
      <c r="E175" s="198" t="s">
        <v>97</v>
      </c>
      <c r="F175" s="198"/>
      <c r="G175" s="198"/>
      <c r="H175" s="198"/>
      <c r="I175" s="198"/>
      <c r="J175" s="198"/>
      <c r="K175" s="198"/>
      <c r="L175" s="198"/>
      <c r="M175" s="198"/>
      <c r="N175" s="198"/>
      <c r="O175" s="198"/>
      <c r="P175" s="198"/>
      <c r="Q175" s="198"/>
      <c r="R175" s="198"/>
      <c r="S175" s="198"/>
      <c r="T175" s="198"/>
      <c r="U175" s="198"/>
      <c r="V175" s="125"/>
    </row>
    <row r="176" spans="1:23" ht="20.100000000000001" customHeight="1" x14ac:dyDescent="0.15">
      <c r="A176" s="96">
        <f>IF(COUNTIF($K177:$K180,"○")&gt;1, 1001, 0)</f>
        <v>0</v>
      </c>
      <c r="B176" s="363"/>
      <c r="C176" s="120"/>
      <c r="D176" s="121"/>
      <c r="E176" s="199" t="s">
        <v>98</v>
      </c>
      <c r="F176" s="200"/>
      <c r="G176" s="200"/>
      <c r="H176" s="200"/>
      <c r="I176" s="200"/>
      <c r="J176" s="201"/>
      <c r="K176" s="202" t="s">
        <v>99</v>
      </c>
      <c r="L176" s="203" t="s">
        <v>100</v>
      </c>
      <c r="M176" s="204"/>
      <c r="N176" s="204"/>
      <c r="O176" s="205"/>
      <c r="P176" s="206" t="s">
        <v>101</v>
      </c>
      <c r="Q176" s="207"/>
      <c r="R176" s="208"/>
      <c r="U176" s="209"/>
      <c r="V176" s="125"/>
    </row>
    <row r="177" spans="1:22" ht="20.100000000000001" customHeight="1" x14ac:dyDescent="0.15">
      <c r="A177" s="96"/>
      <c r="B177" s="96"/>
      <c r="C177" s="120"/>
      <c r="D177" s="210"/>
      <c r="E177" s="211" t="s">
        <v>102</v>
      </c>
      <c r="F177" s="212"/>
      <c r="G177" s="212"/>
      <c r="H177" s="212"/>
      <c r="I177" s="212"/>
      <c r="J177" s="213"/>
      <c r="K177" s="8"/>
      <c r="L177" s="214"/>
      <c r="M177" s="215"/>
      <c r="N177" s="215"/>
      <c r="O177" s="216"/>
      <c r="P177" s="217"/>
      <c r="Q177" s="218"/>
      <c r="R177" s="219"/>
      <c r="U177" s="209"/>
      <c r="V177" s="125"/>
    </row>
    <row r="178" spans="1:22" ht="20.100000000000001" customHeight="1" x14ac:dyDescent="0.15">
      <c r="A178" s="96">
        <f>IF(AND($K178="○",TRIM($L178)=""), 1001, 0)</f>
        <v>0</v>
      </c>
      <c r="B178" s="96"/>
      <c r="C178" s="120"/>
      <c r="D178" s="210"/>
      <c r="E178" s="220" t="s">
        <v>103</v>
      </c>
      <c r="F178" s="221"/>
      <c r="G178" s="221"/>
      <c r="H178" s="221"/>
      <c r="I178" s="221"/>
      <c r="J178" s="222"/>
      <c r="K178" s="9"/>
      <c r="L178" s="39"/>
      <c r="M178" s="40"/>
      <c r="N178" s="40"/>
      <c r="O178" s="41"/>
      <c r="P178" s="223"/>
      <c r="Q178" s="224"/>
      <c r="R178" s="225"/>
      <c r="U178" s="127"/>
      <c r="V178" s="125"/>
    </row>
    <row r="179" spans="1:22" ht="20.100000000000001" customHeight="1" x14ac:dyDescent="0.15">
      <c r="A179" s="96">
        <f>IF(AND($K179="○",TRIM($L179)=""), 1001, 0)</f>
        <v>0</v>
      </c>
      <c r="B179" s="96"/>
      <c r="C179" s="120"/>
      <c r="D179" s="210"/>
      <c r="E179" s="220" t="s">
        <v>104</v>
      </c>
      <c r="F179" s="221"/>
      <c r="G179" s="221"/>
      <c r="H179" s="221"/>
      <c r="I179" s="221"/>
      <c r="J179" s="222"/>
      <c r="K179" s="10"/>
      <c r="L179" s="39"/>
      <c r="M179" s="40"/>
      <c r="N179" s="40"/>
      <c r="O179" s="41"/>
      <c r="P179" s="226">
        <v>100</v>
      </c>
      <c r="Q179" s="227"/>
      <c r="R179" s="184" t="s">
        <v>105</v>
      </c>
      <c r="U179" s="127"/>
      <c r="V179" s="125"/>
    </row>
    <row r="180" spans="1:22" ht="20.100000000000001" customHeight="1" x14ac:dyDescent="0.15">
      <c r="A180" s="96">
        <f>IF(AND($K180="○",OR(TRIM($L180)="",TRIM($P180)="")), 1001, 0)</f>
        <v>0</v>
      </c>
      <c r="B180" s="96"/>
      <c r="C180" s="120"/>
      <c r="D180" s="210"/>
      <c r="E180" s="228" t="s">
        <v>106</v>
      </c>
      <c r="F180" s="229"/>
      <c r="G180" s="229"/>
      <c r="H180" s="229"/>
      <c r="I180" s="229"/>
      <c r="J180" s="230"/>
      <c r="K180" s="64"/>
      <c r="L180" s="39"/>
      <c r="M180" s="40"/>
      <c r="N180" s="40"/>
      <c r="O180" s="41"/>
      <c r="P180" s="62"/>
      <c r="Q180" s="63"/>
      <c r="R180" s="231" t="s">
        <v>105</v>
      </c>
      <c r="U180" s="127"/>
      <c r="V180" s="125"/>
    </row>
    <row r="181" spans="1:22" ht="20.100000000000001" customHeight="1" x14ac:dyDescent="0.15">
      <c r="A181" s="96"/>
      <c r="B181" s="96"/>
      <c r="C181" s="120"/>
      <c r="D181" s="210"/>
      <c r="E181" s="232"/>
      <c r="F181" s="233"/>
      <c r="G181" s="233"/>
      <c r="H181" s="233"/>
      <c r="I181" s="233"/>
      <c r="J181" s="234"/>
      <c r="K181" s="65"/>
      <c r="L181" s="45"/>
      <c r="M181" s="60"/>
      <c r="N181" s="60"/>
      <c r="O181" s="61"/>
      <c r="P181" s="58"/>
      <c r="Q181" s="59"/>
      <c r="R181" s="235" t="s">
        <v>105</v>
      </c>
      <c r="U181" s="127"/>
      <c r="V181" s="125"/>
    </row>
    <row r="182" spans="1:22" ht="20.100000000000001" customHeight="1" x14ac:dyDescent="0.15">
      <c r="A182" s="96"/>
      <c r="B182" s="96"/>
      <c r="C182" s="120"/>
      <c r="D182" s="121"/>
      <c r="E182" s="236"/>
      <c r="F182" s="236"/>
      <c r="G182" s="236"/>
      <c r="H182" s="236"/>
      <c r="I182" s="236"/>
      <c r="J182" s="236"/>
      <c r="K182" s="127"/>
      <c r="L182" s="127"/>
      <c r="M182" s="127"/>
      <c r="N182" s="127"/>
      <c r="O182" s="127"/>
      <c r="P182" s="127"/>
      <c r="Q182" s="127"/>
      <c r="R182" s="127"/>
      <c r="S182" s="127"/>
      <c r="T182" s="127"/>
      <c r="U182" s="127"/>
      <c r="V182" s="125"/>
    </row>
    <row r="183" spans="1:22" ht="20.100000000000001" customHeight="1" x14ac:dyDescent="0.15">
      <c r="A183" s="96"/>
      <c r="B183" s="96"/>
      <c r="C183" s="120"/>
      <c r="D183" s="121">
        <f>D174+1</f>
        <v>5</v>
      </c>
      <c r="E183" s="98" t="s">
        <v>13</v>
      </c>
      <c r="I183" s="42"/>
      <c r="J183" s="42"/>
      <c r="K183" s="42"/>
      <c r="L183" s="42"/>
      <c r="M183" s="42"/>
      <c r="N183" s="126" t="s">
        <v>15</v>
      </c>
      <c r="O183" s="126"/>
      <c r="P183" s="126"/>
      <c r="Q183" s="126"/>
      <c r="R183" s="126"/>
      <c r="S183" s="126"/>
      <c r="T183" s="126"/>
      <c r="U183" s="126"/>
      <c r="V183" s="125"/>
    </row>
    <row r="184" spans="1:22" ht="30" customHeight="1" x14ac:dyDescent="0.15">
      <c r="A184" s="96"/>
      <c r="B184" s="96"/>
      <c r="C184" s="129"/>
      <c r="D184" s="126"/>
      <c r="E184" s="126"/>
      <c r="F184" s="126"/>
      <c r="G184" s="126"/>
      <c r="H184" s="126"/>
      <c r="I184" s="123"/>
      <c r="J184" s="149" t="s">
        <v>174</v>
      </c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7"/>
      <c r="V184" s="125"/>
    </row>
    <row r="185" spans="1:22" ht="20.100000000000001" customHeight="1" x14ac:dyDescent="0.15">
      <c r="A185" s="96"/>
      <c r="B185" s="96"/>
      <c r="C185" s="120"/>
      <c r="D185" s="121">
        <f>D183+1</f>
        <v>6</v>
      </c>
      <c r="E185" s="98" t="s">
        <v>14</v>
      </c>
      <c r="I185" s="42"/>
      <c r="J185" s="42"/>
      <c r="K185" s="42"/>
      <c r="L185" s="42"/>
      <c r="M185" s="42"/>
      <c r="N185" s="126" t="s">
        <v>16</v>
      </c>
      <c r="O185" s="126"/>
      <c r="P185" s="126"/>
      <c r="Q185" s="126"/>
      <c r="R185" s="126"/>
      <c r="S185" s="126"/>
      <c r="T185" s="126"/>
      <c r="U185" s="126"/>
      <c r="V185" s="125"/>
    </row>
    <row r="186" spans="1:22" ht="20.100000000000001" customHeight="1" x14ac:dyDescent="0.15">
      <c r="A186" s="96"/>
      <c r="B186" s="96"/>
      <c r="C186" s="129"/>
      <c r="D186" s="126"/>
      <c r="E186" s="126"/>
      <c r="F186" s="126"/>
      <c r="G186" s="126"/>
      <c r="H186" s="126"/>
      <c r="I186" s="123"/>
      <c r="J186" s="127"/>
      <c r="K186" s="127"/>
      <c r="L186" s="127"/>
      <c r="M186" s="127"/>
      <c r="N186" s="127"/>
      <c r="O186" s="127"/>
      <c r="P186" s="127"/>
      <c r="Q186" s="127"/>
      <c r="R186" s="127"/>
      <c r="S186" s="127"/>
      <c r="T186" s="127"/>
      <c r="U186" s="127"/>
      <c r="V186" s="125"/>
    </row>
    <row r="187" spans="1:22" ht="20.100000000000001" customHeight="1" x14ac:dyDescent="0.15">
      <c r="A187" s="96"/>
      <c r="B187" s="238"/>
      <c r="C187" s="120"/>
      <c r="D187" s="121">
        <f>D185+1</f>
        <v>7</v>
      </c>
      <c r="E187" s="98" t="s">
        <v>111</v>
      </c>
      <c r="I187" s="37"/>
      <c r="J187" s="51"/>
      <c r="K187" s="51"/>
      <c r="L187" s="51"/>
      <c r="M187" s="51"/>
      <c r="N187" s="126"/>
      <c r="O187" s="126"/>
      <c r="P187" s="126"/>
      <c r="Q187" s="126"/>
      <c r="R187" s="126"/>
      <c r="S187" s="126"/>
      <c r="T187" s="126"/>
      <c r="U187" s="126"/>
      <c r="V187" s="125"/>
    </row>
    <row r="188" spans="1:22" ht="20.100000000000001" customHeight="1" x14ac:dyDescent="0.15">
      <c r="A188" s="96"/>
      <c r="B188" s="238"/>
      <c r="C188" s="129"/>
      <c r="D188" s="126"/>
      <c r="E188" s="126"/>
      <c r="F188" s="126"/>
      <c r="G188" s="126"/>
      <c r="H188" s="126"/>
      <c r="I188" s="123"/>
      <c r="J188" s="128" t="s">
        <v>94</v>
      </c>
      <c r="K188" s="127"/>
      <c r="L188" s="127"/>
      <c r="M188" s="127"/>
      <c r="N188" s="127"/>
      <c r="O188" s="127"/>
      <c r="P188" s="127"/>
      <c r="Q188" s="127"/>
      <c r="R188" s="127"/>
      <c r="S188" s="127"/>
      <c r="T188" s="127"/>
      <c r="U188" s="127"/>
      <c r="V188" s="125"/>
    </row>
    <row r="189" spans="1:22" ht="20.100000000000001" customHeight="1" x14ac:dyDescent="0.15">
      <c r="A189" s="96"/>
      <c r="B189" s="96"/>
      <c r="C189" s="129"/>
      <c r="D189" s="121">
        <f>D187+1</f>
        <v>8</v>
      </c>
      <c r="E189" s="126" t="s">
        <v>166</v>
      </c>
      <c r="F189" s="126"/>
      <c r="G189" s="126"/>
      <c r="H189" s="126"/>
      <c r="I189" s="239"/>
      <c r="J189" s="240"/>
      <c r="K189" s="241"/>
      <c r="L189" s="240"/>
      <c r="M189" s="240"/>
      <c r="N189" s="127"/>
      <c r="O189" s="127"/>
      <c r="P189" s="127"/>
      <c r="Q189" s="127"/>
      <c r="R189" s="127"/>
      <c r="S189" s="127"/>
      <c r="T189" s="127"/>
      <c r="U189" s="127"/>
      <c r="V189" s="125"/>
    </row>
    <row r="190" spans="1:22" ht="20.100000000000001" customHeight="1" x14ac:dyDescent="0.15">
      <c r="A190" s="96"/>
      <c r="B190" s="96"/>
      <c r="C190" s="129"/>
      <c r="D190" s="126"/>
      <c r="E190" s="242" t="s">
        <v>173</v>
      </c>
      <c r="F190" s="126"/>
      <c r="G190" s="126"/>
      <c r="H190" s="126"/>
      <c r="I190" s="239"/>
      <c r="J190" s="240"/>
      <c r="K190" s="241"/>
      <c r="L190" s="240"/>
      <c r="M190" s="240"/>
      <c r="N190" s="127"/>
      <c r="O190" s="127"/>
      <c r="P190" s="127"/>
      <c r="Q190" s="127"/>
      <c r="R190" s="127"/>
      <c r="S190" s="127"/>
      <c r="T190" s="127"/>
      <c r="U190" s="127"/>
      <c r="V190" s="125"/>
    </row>
    <row r="191" spans="1:22" ht="20.100000000000001" customHeight="1" x14ac:dyDescent="0.15">
      <c r="A191" s="96"/>
      <c r="B191" s="96"/>
      <c r="C191" s="129"/>
      <c r="D191" s="126"/>
      <c r="E191" s="243" t="s">
        <v>167</v>
      </c>
      <c r="F191" s="244"/>
      <c r="G191" s="244"/>
      <c r="H191" s="245"/>
      <c r="I191" s="203" t="s">
        <v>168</v>
      </c>
      <c r="J191" s="204"/>
      <c r="K191" s="246"/>
      <c r="L191" s="204"/>
      <c r="M191" s="205"/>
      <c r="N191" s="127"/>
      <c r="O191" s="127"/>
      <c r="P191" s="127"/>
      <c r="Q191" s="127"/>
      <c r="R191" s="127"/>
      <c r="S191" s="127"/>
      <c r="T191" s="127"/>
      <c r="U191" s="127"/>
      <c r="V191" s="125"/>
    </row>
    <row r="192" spans="1:22" ht="20.100000000000001" customHeight="1" x14ac:dyDescent="0.15">
      <c r="A192" s="96"/>
      <c r="B192" s="96"/>
      <c r="C192" s="129"/>
      <c r="D192" s="126"/>
      <c r="E192" s="247" t="s">
        <v>169</v>
      </c>
      <c r="F192" s="248"/>
      <c r="G192" s="248"/>
      <c r="H192" s="249"/>
      <c r="I192" s="71"/>
      <c r="J192" s="72"/>
      <c r="K192" s="73"/>
      <c r="L192" s="72"/>
      <c r="M192" s="74"/>
      <c r="N192" s="127"/>
      <c r="O192" s="127"/>
      <c r="P192" s="127"/>
      <c r="Q192" s="127"/>
      <c r="R192" s="127"/>
      <c r="S192" s="127"/>
      <c r="T192" s="127"/>
      <c r="U192" s="127"/>
      <c r="V192" s="125"/>
    </row>
    <row r="193" spans="1:23" ht="20.100000000000001" customHeight="1" x14ac:dyDescent="0.15">
      <c r="A193" s="96"/>
      <c r="B193" s="96"/>
      <c r="C193" s="129"/>
      <c r="D193" s="126"/>
      <c r="E193" s="250" t="s">
        <v>170</v>
      </c>
      <c r="F193" s="251"/>
      <c r="G193" s="251"/>
      <c r="H193" s="252"/>
      <c r="I193" s="39"/>
      <c r="J193" s="43"/>
      <c r="K193" s="43"/>
      <c r="L193" s="43"/>
      <c r="M193" s="44"/>
      <c r="N193" s="127"/>
      <c r="O193" s="127"/>
      <c r="P193" s="127"/>
      <c r="Q193" s="127"/>
      <c r="R193" s="127"/>
      <c r="S193" s="127"/>
      <c r="T193" s="127"/>
      <c r="U193" s="127"/>
      <c r="V193" s="125"/>
    </row>
    <row r="194" spans="1:23" ht="30" customHeight="1" x14ac:dyDescent="0.15">
      <c r="A194" s="96"/>
      <c r="B194" s="96"/>
      <c r="C194" s="129"/>
      <c r="D194" s="121"/>
      <c r="E194" s="253" t="s">
        <v>171</v>
      </c>
      <c r="F194" s="254"/>
      <c r="G194" s="254"/>
      <c r="H194" s="255"/>
      <c r="I194" s="39"/>
      <c r="J194" s="43"/>
      <c r="K194" s="43"/>
      <c r="L194" s="43"/>
      <c r="M194" s="44"/>
      <c r="N194" s="127"/>
      <c r="O194" s="127"/>
      <c r="P194" s="127"/>
      <c r="Q194" s="127"/>
      <c r="R194" s="127"/>
      <c r="S194" s="127"/>
      <c r="T194" s="127"/>
      <c r="U194" s="127"/>
      <c r="V194" s="125"/>
    </row>
    <row r="195" spans="1:23" ht="40.15" customHeight="1" x14ac:dyDescent="0.15">
      <c r="A195" s="96"/>
      <c r="B195" s="238"/>
      <c r="C195" s="126"/>
      <c r="D195" s="126"/>
      <c r="E195" s="256" t="s">
        <v>172</v>
      </c>
      <c r="F195" s="257"/>
      <c r="G195" s="257"/>
      <c r="H195" s="258"/>
      <c r="I195" s="45"/>
      <c r="J195" s="75"/>
      <c r="K195" s="75"/>
      <c r="L195" s="75"/>
      <c r="M195" s="76"/>
      <c r="N195" s="127"/>
      <c r="O195" s="127"/>
      <c r="P195" s="127"/>
      <c r="Q195" s="127"/>
      <c r="R195" s="127"/>
      <c r="S195" s="127"/>
      <c r="T195" s="127"/>
      <c r="U195" s="127"/>
      <c r="V195" s="125"/>
    </row>
    <row r="196" spans="1:23" ht="20.100000000000001" customHeight="1" x14ac:dyDescent="0.15">
      <c r="A196" s="96"/>
      <c r="B196" s="96"/>
      <c r="C196" s="129"/>
      <c r="D196" s="190"/>
      <c r="E196" s="168"/>
      <c r="F196" s="168"/>
      <c r="G196" s="168"/>
      <c r="H196" s="168"/>
      <c r="I196" s="259"/>
      <c r="J196" s="128"/>
      <c r="K196" s="259"/>
      <c r="L196" s="259"/>
      <c r="M196" s="259"/>
      <c r="N196" s="143"/>
      <c r="O196" s="143"/>
      <c r="P196" s="171"/>
      <c r="Q196" s="143"/>
      <c r="R196" s="143"/>
      <c r="S196" s="143"/>
      <c r="T196" s="143"/>
      <c r="U196" s="143"/>
      <c r="V196" s="131"/>
      <c r="W196" s="129"/>
    </row>
    <row r="197" spans="1:23" ht="20.100000000000001" customHeight="1" x14ac:dyDescent="0.15">
      <c r="A197" s="96"/>
      <c r="B197" s="96"/>
      <c r="C197" s="120"/>
      <c r="D197" s="121">
        <f>D189+1</f>
        <v>9</v>
      </c>
      <c r="E197" s="98" t="s">
        <v>110</v>
      </c>
      <c r="I197" s="126"/>
      <c r="J197" s="126"/>
      <c r="K197" s="126"/>
      <c r="L197" s="126"/>
      <c r="M197" s="126"/>
      <c r="N197" s="126"/>
      <c r="O197" s="126"/>
      <c r="P197" s="126"/>
      <c r="Q197" s="126"/>
      <c r="R197" s="126"/>
      <c r="S197" s="126"/>
      <c r="T197" s="126"/>
      <c r="U197" s="126"/>
      <c r="V197" s="125"/>
    </row>
    <row r="198" spans="1:23" ht="20.100000000000001" customHeight="1" x14ac:dyDescent="0.15">
      <c r="A198" s="96"/>
      <c r="B198" s="96"/>
      <c r="C198" s="120"/>
      <c r="D198" s="121"/>
      <c r="E198" s="242" t="s">
        <v>158</v>
      </c>
      <c r="I198" s="126"/>
      <c r="J198" s="126"/>
      <c r="K198" s="126"/>
      <c r="L198" s="126"/>
      <c r="M198" s="126"/>
      <c r="N198" s="126"/>
      <c r="O198" s="126"/>
      <c r="P198" s="126"/>
      <c r="Q198" s="126"/>
      <c r="R198" s="126"/>
      <c r="S198" s="126"/>
      <c r="T198" s="126"/>
      <c r="U198" s="126"/>
      <c r="V198" s="125"/>
    </row>
    <row r="199" spans="1:23" ht="20.100000000000001" customHeight="1" x14ac:dyDescent="0.15">
      <c r="A199" s="96"/>
      <c r="B199" s="96"/>
      <c r="C199" s="120"/>
      <c r="D199" s="121"/>
      <c r="E199" s="48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50"/>
      <c r="V199" s="125"/>
    </row>
    <row r="200" spans="1:23" ht="20.100000000000001" customHeight="1" x14ac:dyDescent="0.15">
      <c r="A200" s="96"/>
      <c r="B200" s="96"/>
      <c r="C200" s="120"/>
      <c r="D200" s="121"/>
      <c r="E200" s="45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7"/>
      <c r="V200" s="125"/>
    </row>
    <row r="201" spans="1:23" ht="20.100000000000001" customHeight="1" x14ac:dyDescent="0.15">
      <c r="A201" s="96"/>
      <c r="B201" s="96"/>
      <c r="C201" s="120"/>
      <c r="D201" s="121"/>
      <c r="I201" s="126"/>
      <c r="K201" s="126"/>
      <c r="L201" s="126"/>
      <c r="M201" s="126"/>
      <c r="N201" s="126"/>
      <c r="O201" s="126"/>
      <c r="P201" s="126"/>
      <c r="Q201" s="126"/>
      <c r="R201" s="126"/>
      <c r="S201" s="126"/>
      <c r="T201" s="126"/>
      <c r="U201" s="126"/>
      <c r="V201" s="125"/>
    </row>
    <row r="202" spans="1:23" s="195" customFormat="1" ht="15.75" customHeight="1" x14ac:dyDescent="0.15">
      <c r="A202" s="188"/>
      <c r="B202" s="260"/>
      <c r="C202" s="261"/>
      <c r="D202" s="262"/>
      <c r="E202" s="263"/>
      <c r="F202" s="263"/>
      <c r="G202" s="263"/>
      <c r="H202" s="263"/>
      <c r="I202" s="264"/>
      <c r="J202" s="265"/>
      <c r="K202" s="264"/>
      <c r="L202" s="264"/>
      <c r="M202" s="264"/>
      <c r="N202" s="266"/>
      <c r="O202" s="267"/>
      <c r="P202" s="268"/>
      <c r="Q202" s="268"/>
      <c r="R202" s="268"/>
      <c r="S202" s="266"/>
      <c r="T202" s="266"/>
      <c r="U202" s="267"/>
      <c r="V202" s="269"/>
    </row>
    <row r="203" spans="1:23" ht="15.75" customHeight="1" x14ac:dyDescent="0.15">
      <c r="A203" s="96"/>
      <c r="B203" s="96"/>
      <c r="C203" s="126"/>
      <c r="D203" s="126"/>
      <c r="E203" s="126"/>
      <c r="F203" s="126"/>
      <c r="G203" s="126"/>
      <c r="H203" s="126"/>
      <c r="I203" s="126"/>
      <c r="J203" s="143"/>
      <c r="K203" s="143"/>
      <c r="L203" s="270"/>
      <c r="M203" s="143"/>
      <c r="N203" s="176"/>
      <c r="O203" s="143"/>
      <c r="P203" s="171"/>
      <c r="Q203" s="171"/>
      <c r="R203" s="171"/>
      <c r="S203" s="176"/>
      <c r="T203" s="176"/>
      <c r="U203" s="143"/>
      <c r="V203" s="126"/>
    </row>
    <row r="204" spans="1:23" ht="15.75" customHeight="1" x14ac:dyDescent="0.15">
      <c r="A204" s="96"/>
      <c r="B204" s="96"/>
      <c r="C204" s="126"/>
      <c r="D204" s="126"/>
      <c r="E204" s="126"/>
      <c r="F204" s="126"/>
      <c r="G204" s="126"/>
      <c r="H204" s="126"/>
      <c r="I204" s="126"/>
      <c r="J204" s="143"/>
      <c r="K204" s="143"/>
      <c r="L204" s="186"/>
      <c r="M204" s="126"/>
      <c r="N204" s="271"/>
      <c r="O204" s="126"/>
      <c r="P204" s="169"/>
      <c r="Q204" s="169"/>
      <c r="R204" s="169"/>
      <c r="S204" s="271"/>
      <c r="T204" s="271"/>
      <c r="U204" s="271"/>
      <c r="V204" s="126"/>
      <c r="W204" s="271"/>
    </row>
    <row r="205" spans="1:23" ht="20.100000000000001" customHeight="1" x14ac:dyDescent="0.15">
      <c r="A205" s="96"/>
      <c r="B205" s="96"/>
      <c r="C205" s="144" t="s">
        <v>33</v>
      </c>
      <c r="D205" s="145"/>
      <c r="E205" s="145"/>
      <c r="F205" s="145"/>
      <c r="G205" s="145"/>
      <c r="H205" s="146"/>
      <c r="I205" s="272"/>
      <c r="L205" s="273"/>
      <c r="N205" s="157"/>
      <c r="P205" s="274"/>
      <c r="Q205" s="274"/>
      <c r="R205" s="274"/>
      <c r="S205" s="157"/>
      <c r="T205" s="157"/>
      <c r="U205" s="157"/>
      <c r="W205" s="157"/>
    </row>
    <row r="206" spans="1:23" ht="15.75" customHeight="1" x14ac:dyDescent="0.15">
      <c r="A206" s="96"/>
      <c r="B206" s="96"/>
      <c r="C206" s="115"/>
      <c r="D206" s="116"/>
      <c r="E206" s="116"/>
      <c r="F206" s="116"/>
      <c r="G206" s="116"/>
      <c r="H206" s="116"/>
      <c r="I206" s="116"/>
      <c r="J206" s="118"/>
      <c r="K206" s="118"/>
      <c r="L206" s="275"/>
      <c r="M206" s="275"/>
      <c r="N206" s="161"/>
      <c r="O206" s="161"/>
      <c r="P206" s="276"/>
      <c r="Q206" s="276"/>
      <c r="R206" s="276"/>
      <c r="S206" s="161"/>
      <c r="T206" s="161"/>
      <c r="U206" s="161"/>
      <c r="V206" s="119"/>
      <c r="W206" s="157"/>
    </row>
    <row r="207" spans="1:23" ht="15.75" hidden="1" customHeight="1" x14ac:dyDescent="0.15">
      <c r="A207" s="96"/>
      <c r="B207" s="96"/>
      <c r="C207" s="115"/>
      <c r="D207" s="116"/>
      <c r="E207" s="116"/>
      <c r="F207" s="116"/>
      <c r="G207" s="116"/>
      <c r="H207" s="116"/>
      <c r="I207" s="116"/>
      <c r="J207" s="126"/>
      <c r="K207" s="126"/>
      <c r="L207" s="186"/>
      <c r="M207" s="186"/>
      <c r="N207" s="271"/>
      <c r="O207" s="271"/>
      <c r="P207" s="169"/>
      <c r="Q207" s="169"/>
      <c r="R207" s="169"/>
      <c r="S207" s="271"/>
      <c r="T207" s="271"/>
      <c r="U207" s="271"/>
      <c r="V207" s="125"/>
      <c r="W207" s="157"/>
    </row>
    <row r="208" spans="1:23" ht="20.100000000000001" customHeight="1" x14ac:dyDescent="0.15">
      <c r="A208" s="96">
        <f>IF(OR(OR(NOT(ISNUMBER(VALUE($O208))), TRIM($O208)="", LEN($O208)&gt;6),TRIM($I208)=""), 1001, 0)</f>
        <v>1001</v>
      </c>
      <c r="B208" s="96"/>
      <c r="C208" s="120"/>
      <c r="D208" s="121">
        <v>1</v>
      </c>
      <c r="E208" s="98" t="s">
        <v>12</v>
      </c>
      <c r="I208" s="37"/>
      <c r="J208" s="37"/>
      <c r="K208" s="37"/>
      <c r="L208" s="37"/>
      <c r="M208" s="156" t="s">
        <v>83</v>
      </c>
      <c r="N208" s="277" t="s">
        <v>81</v>
      </c>
      <c r="O208" s="37"/>
      <c r="P208" s="37"/>
      <c r="Q208" s="126" t="s">
        <v>82</v>
      </c>
      <c r="R208" s="126"/>
      <c r="S208" s="126"/>
      <c r="T208" s="126"/>
      <c r="U208" s="126"/>
      <c r="V208" s="125"/>
    </row>
    <row r="209" spans="1:23" ht="30" customHeight="1" x14ac:dyDescent="0.15">
      <c r="A209" s="96"/>
      <c r="B209" s="96"/>
      <c r="C209" s="129"/>
      <c r="D209" s="126"/>
      <c r="E209" s="126"/>
      <c r="F209" s="126"/>
      <c r="G209" s="126"/>
      <c r="H209" s="126"/>
      <c r="I209" s="135"/>
      <c r="J209" s="149" t="s">
        <v>165</v>
      </c>
      <c r="K209" s="237"/>
      <c r="L209" s="237"/>
      <c r="M209" s="237"/>
      <c r="N209" s="237"/>
      <c r="O209" s="237"/>
      <c r="P209" s="237"/>
      <c r="Q209" s="237"/>
      <c r="R209" s="237"/>
      <c r="S209" s="237"/>
      <c r="T209" s="237"/>
      <c r="U209" s="237"/>
      <c r="V209" s="125"/>
    </row>
    <row r="210" spans="1:23" ht="20.100000000000001" customHeight="1" x14ac:dyDescent="0.15">
      <c r="A210" s="96">
        <f>IF(TRIM($I210)="", 1001, 0)</f>
        <v>1001</v>
      </c>
      <c r="B210" s="96"/>
      <c r="C210" s="129"/>
      <c r="D210" s="121">
        <f>D208+1</f>
        <v>2</v>
      </c>
      <c r="E210" s="126" t="s">
        <v>175</v>
      </c>
      <c r="F210" s="126"/>
      <c r="G210" s="126"/>
      <c r="H210" s="126"/>
      <c r="I210" s="77"/>
      <c r="J210" s="37"/>
      <c r="K210" s="37"/>
      <c r="L210" s="37"/>
      <c r="M210" s="128"/>
      <c r="N210" s="128"/>
      <c r="O210" s="128"/>
      <c r="P210" s="128"/>
      <c r="Q210" s="128"/>
      <c r="R210" s="128"/>
      <c r="S210" s="128"/>
      <c r="T210" s="128"/>
      <c r="U210" s="128"/>
      <c r="V210" s="125"/>
    </row>
    <row r="211" spans="1:23" ht="20.100000000000001" customHeight="1" x14ac:dyDescent="0.15">
      <c r="A211" s="96"/>
      <c r="B211" s="96"/>
      <c r="C211" s="129"/>
      <c r="D211" s="126"/>
      <c r="E211" s="126"/>
      <c r="F211" s="126"/>
      <c r="G211" s="126"/>
      <c r="H211" s="126"/>
      <c r="I211" s="135"/>
      <c r="J211" s="278" t="str">
        <f>日付例 &amp; "　年月日を入力してください。経審の通知日ではありませんのでご注意ください。"</f>
        <v>例)2025/4/1、R7/4/1　年月日を入力してください。経審の通知日ではありませんのでご注意ください。</v>
      </c>
      <c r="K211" s="128"/>
      <c r="L211" s="128"/>
      <c r="M211" s="128"/>
      <c r="N211" s="128"/>
      <c r="O211" s="128"/>
      <c r="P211" s="128"/>
      <c r="Q211" s="128"/>
      <c r="R211" s="128"/>
      <c r="S211" s="128"/>
      <c r="T211" s="128"/>
      <c r="U211" s="128"/>
      <c r="V211" s="125"/>
    </row>
    <row r="212" spans="1:23" ht="20.100000000000001" customHeight="1" x14ac:dyDescent="0.15">
      <c r="A212" s="96"/>
      <c r="B212" s="96"/>
      <c r="C212" s="129"/>
      <c r="D212" s="121">
        <f>D210+1</f>
        <v>3</v>
      </c>
      <c r="E212" s="126" t="s">
        <v>176</v>
      </c>
      <c r="F212" s="126"/>
      <c r="G212" s="126"/>
      <c r="H212" s="126"/>
      <c r="I212" s="135"/>
      <c r="J212" s="279"/>
      <c r="K212" s="128"/>
      <c r="L212" s="128"/>
      <c r="M212" s="128"/>
      <c r="N212" s="128"/>
      <c r="O212" s="128"/>
      <c r="P212" s="128"/>
      <c r="Q212" s="128"/>
      <c r="R212" s="128"/>
      <c r="S212" s="128"/>
      <c r="T212" s="128"/>
      <c r="U212" s="128"/>
      <c r="V212" s="125"/>
    </row>
    <row r="213" spans="1:23" ht="105" customHeight="1" x14ac:dyDescent="0.15">
      <c r="A213" s="280"/>
      <c r="B213" s="280"/>
      <c r="C213" s="129"/>
      <c r="D213" s="281"/>
      <c r="E213" s="282" t="s">
        <v>260</v>
      </c>
      <c r="F213" s="282"/>
      <c r="G213" s="282"/>
      <c r="H213" s="282"/>
      <c r="I213" s="282"/>
      <c r="J213" s="282"/>
      <c r="K213" s="282"/>
      <c r="L213" s="282"/>
      <c r="M213" s="282"/>
      <c r="N213" s="282"/>
      <c r="O213" s="282"/>
      <c r="P213" s="282"/>
      <c r="Q213" s="282"/>
      <c r="R213" s="282"/>
      <c r="S213" s="282"/>
      <c r="T213" s="282"/>
      <c r="U213" s="282"/>
      <c r="V213" s="125"/>
    </row>
    <row r="214" spans="1:23" ht="30" customHeight="1" x14ac:dyDescent="0.15">
      <c r="A214" s="96">
        <f>IF(COUNTIF(L215:L244,"◎")&lt;1, 1001, 0)</f>
        <v>1001</v>
      </c>
      <c r="B214" s="363"/>
      <c r="C214" s="129"/>
      <c r="D214" s="283"/>
      <c r="E214" s="284" t="s">
        <v>153</v>
      </c>
      <c r="F214" s="284"/>
      <c r="G214" s="284"/>
      <c r="H214" s="284"/>
      <c r="I214" s="284"/>
      <c r="J214" s="284"/>
      <c r="K214" s="285"/>
      <c r="L214" s="286" t="s">
        <v>154</v>
      </c>
      <c r="M214" s="287" t="s">
        <v>250</v>
      </c>
      <c r="N214" s="288"/>
      <c r="O214" s="288"/>
      <c r="P214" s="288"/>
      <c r="Q214" s="288"/>
      <c r="R214" s="289" t="s">
        <v>155</v>
      </c>
      <c r="S214" s="288"/>
      <c r="T214" s="288"/>
      <c r="U214" s="290"/>
      <c r="V214" s="291"/>
    </row>
    <row r="215" spans="1:23" ht="20.100000000000001" customHeight="1" x14ac:dyDescent="0.15">
      <c r="A215" s="96">
        <f>IF(OR(AND(TRIM(L215)&lt;&gt;"", TRIM(M215)=""),AND(TRIM(L215)&lt;&gt;"", TRIM(R215)="")),1001, 0)</f>
        <v>0</v>
      </c>
      <c r="B215" s="96"/>
      <c r="C215" s="120"/>
      <c r="D215" s="210"/>
      <c r="E215" s="292" t="s">
        <v>116</v>
      </c>
      <c r="F215" s="293" t="s">
        <v>118</v>
      </c>
      <c r="G215" s="294"/>
      <c r="H215" s="294"/>
      <c r="I215" s="294"/>
      <c r="J215" s="294"/>
      <c r="K215" s="295"/>
      <c r="L215" s="2"/>
      <c r="M215" s="78"/>
      <c r="N215" s="79"/>
      <c r="O215" s="79"/>
      <c r="P215" s="79"/>
      <c r="Q215" s="80"/>
      <c r="R215" s="87"/>
      <c r="S215" s="88"/>
      <c r="T215" s="89"/>
      <c r="U215" s="3" t="s">
        <v>147</v>
      </c>
      <c r="V215" s="125"/>
      <c r="W215" s="271"/>
    </row>
    <row r="216" spans="1:23" ht="20.100000000000001" customHeight="1" x14ac:dyDescent="0.15">
      <c r="A216" s="96">
        <f>IF(OR(AND(TRIM(L216)&lt;&gt;"", TRIM(M216)=""),AND(TRIM(L216)&lt;&gt;"", TRIM(R216)="")),1001, 0)</f>
        <v>0</v>
      </c>
      <c r="B216" s="96"/>
      <c r="C216" s="120"/>
      <c r="D216" s="210"/>
      <c r="E216" s="296"/>
      <c r="F216" s="297" t="s">
        <v>119</v>
      </c>
      <c r="G216" s="298"/>
      <c r="H216" s="298"/>
      <c r="I216" s="298"/>
      <c r="J216" s="298"/>
      <c r="K216" s="299"/>
      <c r="L216" s="4"/>
      <c r="M216" s="32"/>
      <c r="N216" s="33"/>
      <c r="O216" s="33"/>
      <c r="P216" s="33"/>
      <c r="Q216" s="34"/>
      <c r="R216" s="29"/>
      <c r="S216" s="30"/>
      <c r="T216" s="31"/>
      <c r="U216" s="1" t="s">
        <v>147</v>
      </c>
      <c r="V216" s="125"/>
      <c r="W216" s="271"/>
    </row>
    <row r="217" spans="1:23" ht="20.100000000000001" customHeight="1" x14ac:dyDescent="0.15">
      <c r="A217" s="96">
        <f>IF(OR(AND(TRIM(L217)&lt;&gt;"", TRIM(M217)=""),AND(TRIM(L217)&lt;&gt;"", TRIM(R217)="")),1001, 0)</f>
        <v>0</v>
      </c>
      <c r="B217" s="96"/>
      <c r="C217" s="120"/>
      <c r="D217" s="210"/>
      <c r="E217" s="296"/>
      <c r="F217" s="297" t="s">
        <v>120</v>
      </c>
      <c r="G217" s="298"/>
      <c r="H217" s="298"/>
      <c r="I217" s="298"/>
      <c r="J217" s="298"/>
      <c r="K217" s="299"/>
      <c r="L217" s="4"/>
      <c r="M217" s="32"/>
      <c r="N217" s="33"/>
      <c r="O217" s="33"/>
      <c r="P217" s="33"/>
      <c r="Q217" s="34"/>
      <c r="R217" s="29"/>
      <c r="S217" s="30"/>
      <c r="T217" s="31"/>
      <c r="U217" s="1" t="s">
        <v>147</v>
      </c>
      <c r="V217" s="125"/>
      <c r="W217" s="271"/>
    </row>
    <row r="218" spans="1:23" ht="20.100000000000001" customHeight="1" x14ac:dyDescent="0.15">
      <c r="A218" s="96">
        <f>IF(OR(AND(TRIM(L218)&lt;&gt;"", TRIM(M218)=""),AND(TRIM(L218)&lt;&gt;"", TRIM(R218)="")),1001, 0)</f>
        <v>0</v>
      </c>
      <c r="B218" s="96"/>
      <c r="C218" s="120"/>
      <c r="D218" s="210"/>
      <c r="E218" s="296"/>
      <c r="F218" s="297" t="s">
        <v>121</v>
      </c>
      <c r="G218" s="298"/>
      <c r="H218" s="298"/>
      <c r="I218" s="298"/>
      <c r="J218" s="298"/>
      <c r="K218" s="299"/>
      <c r="L218" s="4"/>
      <c r="M218" s="32"/>
      <c r="N218" s="33"/>
      <c r="O218" s="33"/>
      <c r="P218" s="33"/>
      <c r="Q218" s="34"/>
      <c r="R218" s="29"/>
      <c r="S218" s="30"/>
      <c r="T218" s="31"/>
      <c r="U218" s="1" t="s">
        <v>147</v>
      </c>
      <c r="V218" s="125"/>
      <c r="W218" s="271"/>
    </row>
    <row r="219" spans="1:23" ht="20.100000000000001" customHeight="1" x14ac:dyDescent="0.15">
      <c r="A219" s="96">
        <f>IF(OR(AND(TRIM(L219)&lt;&gt;"", TRIM(M219)=""),AND(TRIM(L219)&lt;&gt;"", TRIM(R219)="")),1001, 0)</f>
        <v>0</v>
      </c>
      <c r="B219" s="96"/>
      <c r="C219" s="120"/>
      <c r="D219" s="210"/>
      <c r="E219" s="296"/>
      <c r="F219" s="297" t="s">
        <v>122</v>
      </c>
      <c r="G219" s="298"/>
      <c r="H219" s="298"/>
      <c r="I219" s="298"/>
      <c r="J219" s="298"/>
      <c r="K219" s="299"/>
      <c r="L219" s="4"/>
      <c r="M219" s="32"/>
      <c r="N219" s="33"/>
      <c r="O219" s="33"/>
      <c r="P219" s="33"/>
      <c r="Q219" s="34"/>
      <c r="R219" s="29"/>
      <c r="S219" s="30"/>
      <c r="T219" s="31"/>
      <c r="U219" s="1" t="s">
        <v>147</v>
      </c>
      <c r="V219" s="125"/>
      <c r="W219" s="271"/>
    </row>
    <row r="220" spans="1:23" ht="20.100000000000001" customHeight="1" x14ac:dyDescent="0.15">
      <c r="A220" s="96">
        <f>IF(OR(AND(TRIM(L220)&lt;&gt;"", TRIM(M220)=""),AND(TRIM(L220)&lt;&gt;"", TRIM(R220)="")),1001, 0)</f>
        <v>0</v>
      </c>
      <c r="B220" s="96"/>
      <c r="C220" s="120"/>
      <c r="D220" s="210"/>
      <c r="E220" s="296"/>
      <c r="F220" s="297" t="s">
        <v>123</v>
      </c>
      <c r="G220" s="298"/>
      <c r="H220" s="298"/>
      <c r="I220" s="298"/>
      <c r="J220" s="298"/>
      <c r="K220" s="299"/>
      <c r="L220" s="4"/>
      <c r="M220" s="32"/>
      <c r="N220" s="33"/>
      <c r="O220" s="33"/>
      <c r="P220" s="33"/>
      <c r="Q220" s="34"/>
      <c r="R220" s="29"/>
      <c r="S220" s="30"/>
      <c r="T220" s="31"/>
      <c r="U220" s="1" t="s">
        <v>147</v>
      </c>
      <c r="V220" s="125"/>
      <c r="W220" s="271"/>
    </row>
    <row r="221" spans="1:23" ht="20.100000000000001" customHeight="1" x14ac:dyDescent="0.15">
      <c r="A221" s="96">
        <f>IF(OR(AND(TRIM(L221)&lt;&gt;"", TRIM(M221)=""),AND(TRIM(L221)&lt;&gt;"", TRIM(R221)="")),1001, 0)</f>
        <v>0</v>
      </c>
      <c r="B221" s="96"/>
      <c r="C221" s="120"/>
      <c r="D221" s="210"/>
      <c r="E221" s="296"/>
      <c r="F221" s="297" t="s">
        <v>124</v>
      </c>
      <c r="G221" s="298"/>
      <c r="H221" s="298"/>
      <c r="I221" s="298"/>
      <c r="J221" s="298"/>
      <c r="K221" s="299"/>
      <c r="L221" s="4"/>
      <c r="M221" s="32"/>
      <c r="N221" s="33"/>
      <c r="O221" s="33"/>
      <c r="P221" s="33"/>
      <c r="Q221" s="34"/>
      <c r="R221" s="29"/>
      <c r="S221" s="30"/>
      <c r="T221" s="31"/>
      <c r="U221" s="1" t="s">
        <v>147</v>
      </c>
      <c r="V221" s="125"/>
      <c r="W221" s="271"/>
    </row>
    <row r="222" spans="1:23" ht="20.100000000000001" customHeight="1" x14ac:dyDescent="0.15">
      <c r="A222" s="96">
        <f>IF(OR(AND(TRIM(L222)&lt;&gt;"", TRIM(M222)=""),AND(TRIM(L222)&lt;&gt;"", TRIM(R222)="")),1001, 0)</f>
        <v>0</v>
      </c>
      <c r="B222" s="96"/>
      <c r="C222" s="120"/>
      <c r="D222" s="210"/>
      <c r="E222" s="296"/>
      <c r="F222" s="297" t="s">
        <v>125</v>
      </c>
      <c r="G222" s="298"/>
      <c r="H222" s="298"/>
      <c r="I222" s="298"/>
      <c r="J222" s="298"/>
      <c r="K222" s="299"/>
      <c r="L222" s="4"/>
      <c r="M222" s="32"/>
      <c r="N222" s="33"/>
      <c r="O222" s="33"/>
      <c r="P222" s="33"/>
      <c r="Q222" s="34"/>
      <c r="R222" s="29"/>
      <c r="S222" s="30"/>
      <c r="T222" s="31"/>
      <c r="U222" s="1" t="s">
        <v>147</v>
      </c>
      <c r="V222" s="125"/>
      <c r="W222" s="271"/>
    </row>
    <row r="223" spans="1:23" ht="20.100000000000001" customHeight="1" x14ac:dyDescent="0.15">
      <c r="A223" s="96">
        <f>IF(OR(AND(TRIM(L223)&lt;&gt;"", TRIM(M223)=""),AND(TRIM(L223)&lt;&gt;"", TRIM(R223)="")),1001, 0)</f>
        <v>0</v>
      </c>
      <c r="B223" s="96"/>
      <c r="C223" s="120"/>
      <c r="D223" s="210"/>
      <c r="E223" s="296"/>
      <c r="F223" s="297" t="s">
        <v>126</v>
      </c>
      <c r="G223" s="298"/>
      <c r="H223" s="298"/>
      <c r="I223" s="298"/>
      <c r="J223" s="298"/>
      <c r="K223" s="299"/>
      <c r="L223" s="4"/>
      <c r="M223" s="32"/>
      <c r="N223" s="33"/>
      <c r="O223" s="33"/>
      <c r="P223" s="33"/>
      <c r="Q223" s="34"/>
      <c r="R223" s="29"/>
      <c r="S223" s="30"/>
      <c r="T223" s="31"/>
      <c r="U223" s="1" t="s">
        <v>147</v>
      </c>
      <c r="V223" s="125"/>
      <c r="W223" s="271"/>
    </row>
    <row r="224" spans="1:23" ht="20.100000000000001" customHeight="1" x14ac:dyDescent="0.15">
      <c r="A224" s="96">
        <f>IF(OR(AND(TRIM(L224)&lt;&gt;"", TRIM(M224)=""),AND(TRIM(L224)&lt;&gt;"", TRIM(R224)="")),1001, 0)</f>
        <v>0</v>
      </c>
      <c r="B224" s="96"/>
      <c r="C224" s="120"/>
      <c r="D224" s="210"/>
      <c r="E224" s="296"/>
      <c r="F224" s="297" t="s">
        <v>127</v>
      </c>
      <c r="G224" s="298"/>
      <c r="H224" s="298"/>
      <c r="I224" s="298"/>
      <c r="J224" s="298"/>
      <c r="K224" s="299"/>
      <c r="L224" s="4"/>
      <c r="M224" s="32"/>
      <c r="N224" s="33"/>
      <c r="O224" s="33"/>
      <c r="P224" s="33"/>
      <c r="Q224" s="34"/>
      <c r="R224" s="29"/>
      <c r="S224" s="30"/>
      <c r="T224" s="31"/>
      <c r="U224" s="1" t="s">
        <v>147</v>
      </c>
      <c r="V224" s="125"/>
      <c r="W224" s="271"/>
    </row>
    <row r="225" spans="1:23" ht="20.100000000000001" customHeight="1" x14ac:dyDescent="0.15">
      <c r="A225" s="96">
        <f>IF(OR(AND(TRIM(L225)&lt;&gt;"", TRIM(M225)=""),AND(TRIM(L225)&lt;&gt;"", TRIM(R225)="")),1001, 0)</f>
        <v>0</v>
      </c>
      <c r="B225" s="96"/>
      <c r="C225" s="120"/>
      <c r="D225" s="210"/>
      <c r="E225" s="296"/>
      <c r="F225" s="297" t="s">
        <v>128</v>
      </c>
      <c r="G225" s="298"/>
      <c r="H225" s="298"/>
      <c r="I225" s="298"/>
      <c r="J225" s="298"/>
      <c r="K225" s="299"/>
      <c r="L225" s="4"/>
      <c r="M225" s="32"/>
      <c r="N225" s="33"/>
      <c r="O225" s="33"/>
      <c r="P225" s="33"/>
      <c r="Q225" s="34"/>
      <c r="R225" s="29"/>
      <c r="S225" s="30"/>
      <c r="T225" s="31"/>
      <c r="U225" s="1" t="s">
        <v>147</v>
      </c>
      <c r="V225" s="125"/>
      <c r="W225" s="271"/>
    </row>
    <row r="226" spans="1:23" ht="30" customHeight="1" x14ac:dyDescent="0.15">
      <c r="A226" s="96">
        <f>IF(OR(AND(TRIM(L226)&lt;&gt;"", TRIM(M226)=""),AND(TRIM(L226)&lt;&gt;"", TRIM(R226)="")),1001, 0)</f>
        <v>0</v>
      </c>
      <c r="B226" s="96"/>
      <c r="C226" s="120"/>
      <c r="D226" s="210"/>
      <c r="E226" s="296"/>
      <c r="F226" s="300" t="s">
        <v>129</v>
      </c>
      <c r="G226" s="298"/>
      <c r="H226" s="298"/>
      <c r="I226" s="298"/>
      <c r="J226" s="298"/>
      <c r="K226" s="299"/>
      <c r="L226" s="4"/>
      <c r="M226" s="32"/>
      <c r="N226" s="33"/>
      <c r="O226" s="33"/>
      <c r="P226" s="33"/>
      <c r="Q226" s="34"/>
      <c r="R226" s="29"/>
      <c r="S226" s="30"/>
      <c r="T226" s="31"/>
      <c r="U226" s="1" t="s">
        <v>147</v>
      </c>
      <c r="V226" s="125"/>
      <c r="W226" s="271"/>
    </row>
    <row r="227" spans="1:23" ht="30" customHeight="1" x14ac:dyDescent="0.15">
      <c r="A227" s="96">
        <f>IF(OR(AND(TRIM(L227)&lt;&gt;"", TRIM(M227)=""),AND(TRIM(L227)&lt;&gt;"", TRIM(R227)="")),1001, 0)</f>
        <v>0</v>
      </c>
      <c r="B227" s="96"/>
      <c r="C227" s="120"/>
      <c r="D227" s="210"/>
      <c r="E227" s="296"/>
      <c r="F227" s="300" t="s">
        <v>130</v>
      </c>
      <c r="G227" s="298"/>
      <c r="H227" s="298"/>
      <c r="I227" s="298"/>
      <c r="J227" s="298"/>
      <c r="K227" s="299"/>
      <c r="L227" s="4"/>
      <c r="M227" s="32"/>
      <c r="N227" s="33"/>
      <c r="O227" s="33"/>
      <c r="P227" s="33"/>
      <c r="Q227" s="34"/>
      <c r="R227" s="29"/>
      <c r="S227" s="30"/>
      <c r="T227" s="31"/>
      <c r="U227" s="1" t="s">
        <v>147</v>
      </c>
      <c r="V227" s="125"/>
      <c r="W227" s="271"/>
    </row>
    <row r="228" spans="1:23" ht="30" customHeight="1" x14ac:dyDescent="0.15">
      <c r="A228" s="96">
        <f>IF(OR(AND(TRIM(L228)&lt;&gt;"", TRIM(M228)=""),AND(TRIM(L228)&lt;&gt;"", TRIM(R228)="")),1001, 0)</f>
        <v>0</v>
      </c>
      <c r="B228" s="96"/>
      <c r="C228" s="120"/>
      <c r="D228" s="210"/>
      <c r="E228" s="296"/>
      <c r="F228" s="300" t="s">
        <v>131</v>
      </c>
      <c r="G228" s="298"/>
      <c r="H228" s="298"/>
      <c r="I228" s="298"/>
      <c r="J228" s="298"/>
      <c r="K228" s="299"/>
      <c r="L228" s="4"/>
      <c r="M228" s="32"/>
      <c r="N228" s="33"/>
      <c r="O228" s="33"/>
      <c r="P228" s="33"/>
      <c r="Q228" s="34"/>
      <c r="R228" s="29"/>
      <c r="S228" s="30"/>
      <c r="T228" s="31"/>
      <c r="U228" s="1" t="s">
        <v>147</v>
      </c>
      <c r="V228" s="125"/>
      <c r="W228" s="271"/>
    </row>
    <row r="229" spans="1:23" ht="30" customHeight="1" x14ac:dyDescent="0.15">
      <c r="A229" s="96">
        <f>IF(OR(AND(TRIM(L229)&lt;&gt;"", TRIM(M229)=""),AND(TRIM(L229)&lt;&gt;"", TRIM(R229)="")),1001, 0)</f>
        <v>0</v>
      </c>
      <c r="B229" s="96"/>
      <c r="C229" s="120"/>
      <c r="D229" s="210"/>
      <c r="E229" s="296"/>
      <c r="F229" s="300" t="s">
        <v>132</v>
      </c>
      <c r="G229" s="298"/>
      <c r="H229" s="298"/>
      <c r="I229" s="298"/>
      <c r="J229" s="298"/>
      <c r="K229" s="299"/>
      <c r="L229" s="4"/>
      <c r="M229" s="32"/>
      <c r="N229" s="33"/>
      <c r="O229" s="33"/>
      <c r="P229" s="33"/>
      <c r="Q229" s="34"/>
      <c r="R229" s="29"/>
      <c r="S229" s="30"/>
      <c r="T229" s="31"/>
      <c r="U229" s="1" t="s">
        <v>147</v>
      </c>
      <c r="V229" s="125"/>
      <c r="W229" s="271"/>
    </row>
    <row r="230" spans="1:23" ht="20.100000000000001" customHeight="1" x14ac:dyDescent="0.15">
      <c r="A230" s="96">
        <f>IF(OR(AND(TRIM(L230)&lt;&gt;"", TRIM(M230)=""),AND(TRIM(L230)&lt;&gt;"", TRIM(R230)="")),1001, 0)</f>
        <v>0</v>
      </c>
      <c r="B230" s="96"/>
      <c r="C230" s="120"/>
      <c r="D230" s="210"/>
      <c r="E230" s="301"/>
      <c r="F230" s="297" t="s">
        <v>133</v>
      </c>
      <c r="G230" s="298"/>
      <c r="H230" s="298"/>
      <c r="I230" s="298"/>
      <c r="J230" s="298"/>
      <c r="K230" s="299"/>
      <c r="L230" s="4"/>
      <c r="M230" s="32"/>
      <c r="N230" s="33"/>
      <c r="O230" s="33"/>
      <c r="P230" s="33"/>
      <c r="Q230" s="34"/>
      <c r="R230" s="29"/>
      <c r="S230" s="30"/>
      <c r="T230" s="31"/>
      <c r="U230" s="1" t="s">
        <v>147</v>
      </c>
      <c r="V230" s="125"/>
      <c r="W230" s="271"/>
    </row>
    <row r="231" spans="1:23" ht="20.100000000000001" customHeight="1" x14ac:dyDescent="0.15">
      <c r="A231" s="96">
        <f>IF(OR(AND(TRIM(L231)&lt;&gt;"", TRIM(M231)=""),AND(TRIM(L231)&lt;&gt;"", TRIM(R231)="")),1001, 0)</f>
        <v>0</v>
      </c>
      <c r="B231" s="96"/>
      <c r="C231" s="120"/>
      <c r="D231" s="210"/>
      <c r="E231" s="302" t="s">
        <v>117</v>
      </c>
      <c r="F231" s="297" t="s">
        <v>134</v>
      </c>
      <c r="G231" s="298"/>
      <c r="H231" s="298"/>
      <c r="I231" s="298"/>
      <c r="J231" s="298"/>
      <c r="K231" s="299"/>
      <c r="L231" s="4"/>
      <c r="M231" s="32"/>
      <c r="N231" s="33"/>
      <c r="O231" s="33"/>
      <c r="P231" s="33"/>
      <c r="Q231" s="34"/>
      <c r="R231" s="29"/>
      <c r="S231" s="30"/>
      <c r="T231" s="31"/>
      <c r="U231" s="1" t="s">
        <v>147</v>
      </c>
      <c r="V231" s="125"/>
      <c r="W231" s="271"/>
    </row>
    <row r="232" spans="1:23" ht="20.100000000000001" customHeight="1" x14ac:dyDescent="0.15">
      <c r="A232" s="96">
        <f>IF(OR(AND(TRIM(L232)&lt;&gt;"", TRIM(M232)=""),AND(TRIM(L232)&lt;&gt;"", TRIM(R232)="")),1001, 0)</f>
        <v>0</v>
      </c>
      <c r="B232" s="96"/>
      <c r="C232" s="120"/>
      <c r="D232" s="210"/>
      <c r="E232" s="296"/>
      <c r="F232" s="297" t="s">
        <v>135</v>
      </c>
      <c r="G232" s="298"/>
      <c r="H232" s="298"/>
      <c r="I232" s="298"/>
      <c r="J232" s="298"/>
      <c r="K232" s="299"/>
      <c r="L232" s="4"/>
      <c r="M232" s="32"/>
      <c r="N232" s="33"/>
      <c r="O232" s="33"/>
      <c r="P232" s="33"/>
      <c r="Q232" s="34"/>
      <c r="R232" s="29"/>
      <c r="S232" s="30"/>
      <c r="T232" s="31"/>
      <c r="U232" s="1" t="s">
        <v>147</v>
      </c>
      <c r="V232" s="125"/>
      <c r="W232" s="271"/>
    </row>
    <row r="233" spans="1:23" ht="20.100000000000001" customHeight="1" x14ac:dyDescent="0.15">
      <c r="A233" s="96">
        <f>IF(OR(AND(TRIM(L233)&lt;&gt;"", TRIM(M233)=""),AND(TRIM(L233)&lt;&gt;"", TRIM(R233)="")),1001, 0)</f>
        <v>0</v>
      </c>
      <c r="B233" s="96"/>
      <c r="C233" s="120"/>
      <c r="D233" s="210"/>
      <c r="E233" s="296"/>
      <c r="F233" s="297" t="s">
        <v>136</v>
      </c>
      <c r="G233" s="298"/>
      <c r="H233" s="298"/>
      <c r="I233" s="298"/>
      <c r="J233" s="298"/>
      <c r="K233" s="299"/>
      <c r="L233" s="4"/>
      <c r="M233" s="32"/>
      <c r="N233" s="33"/>
      <c r="O233" s="33"/>
      <c r="P233" s="33"/>
      <c r="Q233" s="34"/>
      <c r="R233" s="29"/>
      <c r="S233" s="30"/>
      <c r="T233" s="31"/>
      <c r="U233" s="1" t="s">
        <v>147</v>
      </c>
      <c r="V233" s="125"/>
      <c r="W233" s="271"/>
    </row>
    <row r="234" spans="1:23" ht="20.100000000000001" customHeight="1" x14ac:dyDescent="0.15">
      <c r="A234" s="96">
        <f>IF(OR(AND(TRIM(L234)&lt;&gt;"", TRIM(M234)=""),AND(TRIM(L234)&lt;&gt;"", TRIM(R234)="")),1001, 0)</f>
        <v>0</v>
      </c>
      <c r="B234" s="96"/>
      <c r="C234" s="120"/>
      <c r="D234" s="210"/>
      <c r="E234" s="296"/>
      <c r="F234" s="297" t="s">
        <v>137</v>
      </c>
      <c r="G234" s="298"/>
      <c r="H234" s="298"/>
      <c r="I234" s="298"/>
      <c r="J234" s="298"/>
      <c r="K234" s="299"/>
      <c r="L234" s="4"/>
      <c r="M234" s="32"/>
      <c r="N234" s="33"/>
      <c r="O234" s="33"/>
      <c r="P234" s="33"/>
      <c r="Q234" s="34"/>
      <c r="R234" s="29"/>
      <c r="S234" s="30"/>
      <c r="T234" s="31"/>
      <c r="U234" s="1" t="s">
        <v>147</v>
      </c>
      <c r="V234" s="125"/>
      <c r="W234" s="271"/>
    </row>
    <row r="235" spans="1:23" ht="20.100000000000001" customHeight="1" x14ac:dyDescent="0.15">
      <c r="A235" s="96">
        <f>IF(OR(AND(TRIM(L235)&lt;&gt;"", TRIM(M235)=""),AND(TRIM(L235)&lt;&gt;"", TRIM(R235)="")),1001, 0)</f>
        <v>0</v>
      </c>
      <c r="B235" s="96"/>
      <c r="C235" s="120"/>
      <c r="D235" s="210"/>
      <c r="E235" s="296"/>
      <c r="F235" s="297" t="s">
        <v>138</v>
      </c>
      <c r="G235" s="298"/>
      <c r="H235" s="298"/>
      <c r="I235" s="298"/>
      <c r="J235" s="298"/>
      <c r="K235" s="299"/>
      <c r="L235" s="4"/>
      <c r="M235" s="32"/>
      <c r="N235" s="33"/>
      <c r="O235" s="33"/>
      <c r="P235" s="33"/>
      <c r="Q235" s="34"/>
      <c r="R235" s="29"/>
      <c r="S235" s="30"/>
      <c r="T235" s="31"/>
      <c r="U235" s="1" t="s">
        <v>147</v>
      </c>
      <c r="V235" s="125"/>
      <c r="W235" s="271"/>
    </row>
    <row r="236" spans="1:23" ht="20.100000000000001" customHeight="1" x14ac:dyDescent="0.15">
      <c r="A236" s="96">
        <f>IF(OR(AND(TRIM(L236)&lt;&gt;"", TRIM(M236)=""),AND(TRIM(L236)&lt;&gt;"", TRIM(R236)="")),1001, 0)</f>
        <v>0</v>
      </c>
      <c r="B236" s="96"/>
      <c r="C236" s="120"/>
      <c r="D236" s="210"/>
      <c r="E236" s="296"/>
      <c r="F236" s="297" t="s">
        <v>139</v>
      </c>
      <c r="G236" s="298"/>
      <c r="H236" s="298"/>
      <c r="I236" s="298"/>
      <c r="J236" s="298"/>
      <c r="K236" s="299"/>
      <c r="L236" s="4"/>
      <c r="M236" s="32"/>
      <c r="N236" s="33"/>
      <c r="O236" s="33"/>
      <c r="P236" s="33"/>
      <c r="Q236" s="34"/>
      <c r="R236" s="29"/>
      <c r="S236" s="30"/>
      <c r="T236" s="31"/>
      <c r="U236" s="1" t="s">
        <v>147</v>
      </c>
      <c r="V236" s="125"/>
      <c r="W236" s="271"/>
    </row>
    <row r="237" spans="1:23" ht="20.100000000000001" customHeight="1" x14ac:dyDescent="0.15">
      <c r="A237" s="96">
        <f>IF(OR(AND(TRIM(L237)&lt;&gt;"", TRIM(M237)=""),AND(TRIM(L237)&lt;&gt;"", TRIM(R237)="")),1001, 0)</f>
        <v>0</v>
      </c>
      <c r="B237" s="96"/>
      <c r="C237" s="115"/>
      <c r="D237" s="210"/>
      <c r="E237" s="296"/>
      <c r="F237" s="297" t="s">
        <v>140</v>
      </c>
      <c r="G237" s="298"/>
      <c r="H237" s="298"/>
      <c r="I237" s="298"/>
      <c r="J237" s="298"/>
      <c r="K237" s="299"/>
      <c r="L237" s="4"/>
      <c r="M237" s="32"/>
      <c r="N237" s="33"/>
      <c r="O237" s="33"/>
      <c r="P237" s="33"/>
      <c r="Q237" s="34"/>
      <c r="R237" s="29"/>
      <c r="S237" s="30"/>
      <c r="T237" s="31"/>
      <c r="U237" s="1" t="s">
        <v>147</v>
      </c>
      <c r="V237" s="184"/>
      <c r="W237" s="157"/>
    </row>
    <row r="238" spans="1:23" ht="20.100000000000001" customHeight="1" x14ac:dyDescent="0.15">
      <c r="A238" s="96">
        <f>IF(OR(AND(TRIM(L238)&lt;&gt;"", TRIM(M238)=""),AND(TRIM(L238)&lt;&gt;"", TRIM(R238)="")),1001, 0)</f>
        <v>0</v>
      </c>
      <c r="B238" s="96"/>
      <c r="C238" s="120"/>
      <c r="D238" s="210"/>
      <c r="E238" s="296"/>
      <c r="F238" s="297" t="s">
        <v>141</v>
      </c>
      <c r="G238" s="298"/>
      <c r="H238" s="298"/>
      <c r="I238" s="298"/>
      <c r="J238" s="298"/>
      <c r="K238" s="299"/>
      <c r="L238" s="4"/>
      <c r="M238" s="32"/>
      <c r="N238" s="33"/>
      <c r="O238" s="33"/>
      <c r="P238" s="33"/>
      <c r="Q238" s="34"/>
      <c r="R238" s="29"/>
      <c r="S238" s="30"/>
      <c r="T238" s="31"/>
      <c r="U238" s="1" t="s">
        <v>147</v>
      </c>
      <c r="V238" s="125"/>
      <c r="W238" s="271"/>
    </row>
    <row r="239" spans="1:23" ht="20.100000000000001" customHeight="1" x14ac:dyDescent="0.15">
      <c r="A239" s="96">
        <f>IF(OR(AND(TRIM(L239)&lt;&gt;"", TRIM(M239)=""),AND(TRIM(L239)&lt;&gt;"", TRIM(R239)="")),1001, 0)</f>
        <v>0</v>
      </c>
      <c r="B239" s="96"/>
      <c r="C239" s="120"/>
      <c r="D239" s="210"/>
      <c r="E239" s="296"/>
      <c r="F239" s="297" t="s">
        <v>142</v>
      </c>
      <c r="G239" s="298"/>
      <c r="H239" s="298"/>
      <c r="I239" s="298"/>
      <c r="J239" s="298"/>
      <c r="K239" s="299"/>
      <c r="L239" s="4"/>
      <c r="M239" s="32"/>
      <c r="N239" s="33"/>
      <c r="O239" s="33"/>
      <c r="P239" s="33"/>
      <c r="Q239" s="34"/>
      <c r="R239" s="29"/>
      <c r="S239" s="30"/>
      <c r="T239" s="31"/>
      <c r="U239" s="1" t="s">
        <v>147</v>
      </c>
      <c r="V239" s="125"/>
      <c r="W239" s="271"/>
    </row>
    <row r="240" spans="1:23" ht="20.100000000000001" customHeight="1" x14ac:dyDescent="0.15">
      <c r="A240" s="96">
        <f>IF(OR(AND(TRIM(L240)&lt;&gt;"", TRIM(M240)=""),AND(TRIM(L240)&lt;&gt;"", TRIM(R240)="")),1001, 0)</f>
        <v>0</v>
      </c>
      <c r="B240" s="96"/>
      <c r="C240" s="120"/>
      <c r="D240" s="210"/>
      <c r="E240" s="296"/>
      <c r="F240" s="297" t="s">
        <v>143</v>
      </c>
      <c r="G240" s="298"/>
      <c r="H240" s="298"/>
      <c r="I240" s="298"/>
      <c r="J240" s="298"/>
      <c r="K240" s="299"/>
      <c r="L240" s="4"/>
      <c r="M240" s="32"/>
      <c r="N240" s="33"/>
      <c r="O240" s="33"/>
      <c r="P240" s="33"/>
      <c r="Q240" s="34"/>
      <c r="R240" s="29"/>
      <c r="S240" s="30"/>
      <c r="T240" s="31"/>
      <c r="U240" s="1" t="s">
        <v>147</v>
      </c>
      <c r="V240" s="125"/>
      <c r="W240" s="271"/>
    </row>
    <row r="241" spans="1:23" ht="20.100000000000001" customHeight="1" x14ac:dyDescent="0.15">
      <c r="A241" s="96">
        <f>IF(OR(AND(TRIM(L241)&lt;&gt;"", TRIM(M241)=""),AND(TRIM(L241)&lt;&gt;"", TRIM(R241)="")),1001, 0)</f>
        <v>0</v>
      </c>
      <c r="B241" s="96"/>
      <c r="C241" s="120"/>
      <c r="D241" s="210"/>
      <c r="E241" s="296"/>
      <c r="F241" s="297" t="s">
        <v>144</v>
      </c>
      <c r="G241" s="298"/>
      <c r="H241" s="298"/>
      <c r="I241" s="298"/>
      <c r="J241" s="298"/>
      <c r="K241" s="299"/>
      <c r="L241" s="4"/>
      <c r="M241" s="32"/>
      <c r="N241" s="33"/>
      <c r="O241" s="33"/>
      <c r="P241" s="33"/>
      <c r="Q241" s="34"/>
      <c r="R241" s="29"/>
      <c r="S241" s="30"/>
      <c r="T241" s="31"/>
      <c r="U241" s="1" t="s">
        <v>147</v>
      </c>
      <c r="V241" s="125"/>
      <c r="W241" s="271"/>
    </row>
    <row r="242" spans="1:23" ht="20.100000000000001" customHeight="1" x14ac:dyDescent="0.15">
      <c r="A242" s="96">
        <f>IF(OR(AND(TRIM(L242)&lt;&gt;"", TRIM(M242)=""),AND(TRIM(L242)&lt;&gt;"", TRIM(R242)="")),1001, 0)</f>
        <v>0</v>
      </c>
      <c r="B242" s="96"/>
      <c r="C242" s="120"/>
      <c r="D242" s="210"/>
      <c r="E242" s="296"/>
      <c r="F242" s="297" t="s">
        <v>145</v>
      </c>
      <c r="G242" s="298"/>
      <c r="H242" s="298"/>
      <c r="I242" s="298"/>
      <c r="J242" s="298"/>
      <c r="K242" s="299"/>
      <c r="L242" s="4"/>
      <c r="M242" s="32"/>
      <c r="N242" s="33"/>
      <c r="O242" s="33"/>
      <c r="P242" s="33"/>
      <c r="Q242" s="34"/>
      <c r="R242" s="29"/>
      <c r="S242" s="30"/>
      <c r="T242" s="31"/>
      <c r="U242" s="1" t="s">
        <v>147</v>
      </c>
      <c r="V242" s="125"/>
      <c r="W242" s="271"/>
    </row>
    <row r="243" spans="1:23" ht="20.100000000000001" customHeight="1" x14ac:dyDescent="0.15">
      <c r="A243" s="96">
        <f>IF(OR(AND(TRIM(L243)&lt;&gt;"", TRIM(M243)=""),AND(TRIM(L243)&lt;&gt;"", TRIM(R243)="")),1001, 0)</f>
        <v>0</v>
      </c>
      <c r="B243" s="96"/>
      <c r="C243" s="120"/>
      <c r="D243" s="210"/>
      <c r="E243" s="301"/>
      <c r="F243" s="297" t="s">
        <v>146</v>
      </c>
      <c r="G243" s="298"/>
      <c r="H243" s="298"/>
      <c r="I243" s="298"/>
      <c r="J243" s="298"/>
      <c r="K243" s="299"/>
      <c r="L243" s="4"/>
      <c r="M243" s="32"/>
      <c r="N243" s="33"/>
      <c r="O243" s="33"/>
      <c r="P243" s="33"/>
      <c r="Q243" s="34"/>
      <c r="R243" s="29"/>
      <c r="S243" s="30"/>
      <c r="T243" s="31"/>
      <c r="U243" s="1" t="s">
        <v>147</v>
      </c>
      <c r="V243" s="125"/>
      <c r="W243" s="271"/>
    </row>
    <row r="244" spans="1:23" ht="20.100000000000001" customHeight="1" thickBot="1" x14ac:dyDescent="0.2">
      <c r="A244" s="96">
        <f>IF(OR(AND(TRIM(L244)&lt;&gt;"", TRIM(M244)=""),AND(TRIM(L244)&lt;&gt;"", TRIM(R244)="")),1001, 0)</f>
        <v>0</v>
      </c>
      <c r="B244" s="96"/>
      <c r="C244" s="120"/>
      <c r="D244" s="210"/>
      <c r="E244" s="303" t="s">
        <v>156</v>
      </c>
      <c r="F244" s="303"/>
      <c r="G244" s="303"/>
      <c r="H244" s="303"/>
      <c r="I244" s="303"/>
      <c r="J244" s="303"/>
      <c r="K244" s="304"/>
      <c r="L244" s="5"/>
      <c r="M244" s="66"/>
      <c r="N244" s="67"/>
      <c r="O244" s="67"/>
      <c r="P244" s="67"/>
      <c r="Q244" s="68"/>
      <c r="R244" s="84"/>
      <c r="S244" s="85"/>
      <c r="T244" s="86"/>
      <c r="U244" s="6" t="s">
        <v>147</v>
      </c>
      <c r="V244" s="125"/>
      <c r="W244" s="271"/>
    </row>
    <row r="245" spans="1:23" ht="20.100000000000001" customHeight="1" thickTop="1" x14ac:dyDescent="0.15">
      <c r="A245" s="96">
        <f>IF(TRIM($M245)="", 1001, 0)</f>
        <v>1001</v>
      </c>
      <c r="B245" s="96"/>
      <c r="C245" s="120"/>
      <c r="D245" s="210"/>
      <c r="E245" s="305" t="s">
        <v>163</v>
      </c>
      <c r="F245" s="305"/>
      <c r="G245" s="305"/>
      <c r="H245" s="305"/>
      <c r="I245" s="305"/>
      <c r="J245" s="305"/>
      <c r="K245" s="305"/>
      <c r="L245" s="306"/>
      <c r="M245" s="81"/>
      <c r="N245" s="82"/>
      <c r="O245" s="82"/>
      <c r="P245" s="82"/>
      <c r="Q245" s="83"/>
      <c r="R245" s="307"/>
      <c r="S245" s="308"/>
      <c r="T245" s="308"/>
      <c r="U245" s="309"/>
      <c r="V245" s="125"/>
      <c r="W245" s="271"/>
    </row>
    <row r="246" spans="1:23" s="318" customFormat="1" ht="20.100000000000001" customHeight="1" x14ac:dyDescent="0.15">
      <c r="A246" s="310"/>
      <c r="B246" s="310"/>
      <c r="C246" s="311"/>
      <c r="D246" s="312"/>
      <c r="E246" s="312" t="str">
        <f>"*1：その他を希望した方は、(" &amp; D247 &amp; ")その他の具体的な内容を入力してください。"</f>
        <v>*1：その他を希望した方は、(4)その他の具体的な内容を入力してください。</v>
      </c>
      <c r="F246" s="313"/>
      <c r="G246" s="313"/>
      <c r="H246" s="313"/>
      <c r="I246" s="313"/>
      <c r="J246" s="313"/>
      <c r="K246" s="313"/>
      <c r="L246" s="313"/>
      <c r="M246" s="314"/>
      <c r="N246" s="314"/>
      <c r="O246" s="314"/>
      <c r="P246" s="314"/>
      <c r="Q246" s="314"/>
      <c r="R246" s="315"/>
      <c r="S246" s="315"/>
      <c r="T246" s="315"/>
      <c r="U246" s="315"/>
      <c r="V246" s="316"/>
      <c r="W246" s="317"/>
    </row>
    <row r="247" spans="1:23" ht="20.100000000000001" customHeight="1" x14ac:dyDescent="0.15">
      <c r="A247" s="96"/>
      <c r="B247" s="96"/>
      <c r="C247" s="120"/>
      <c r="D247" s="319">
        <f>D212+1</f>
        <v>4</v>
      </c>
      <c r="E247" s="126" t="s">
        <v>157</v>
      </c>
      <c r="F247" s="121"/>
      <c r="G247" s="121"/>
      <c r="H247" s="121"/>
      <c r="I247" s="121"/>
      <c r="J247" s="121"/>
      <c r="K247" s="121"/>
      <c r="L247" s="121"/>
      <c r="M247" s="320"/>
      <c r="N247" s="320"/>
      <c r="O247" s="320"/>
      <c r="P247" s="320"/>
      <c r="Q247" s="320"/>
      <c r="R247" s="321"/>
      <c r="S247" s="321"/>
      <c r="T247" s="321"/>
      <c r="U247" s="321"/>
      <c r="V247" s="125"/>
      <c r="W247" s="271"/>
    </row>
    <row r="248" spans="1:23" ht="45" customHeight="1" x14ac:dyDescent="0.15">
      <c r="A248" s="96">
        <f>IF(AND(TRIM(L244)&lt;&gt;"", TRIM(E248)=""), 1001, 0)</f>
        <v>0</v>
      </c>
      <c r="B248" s="96"/>
      <c r="C248" s="120"/>
      <c r="D248" s="322"/>
      <c r="E248" s="69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125"/>
      <c r="W248" s="271"/>
    </row>
    <row r="249" spans="1:23" ht="20.100000000000001" customHeight="1" x14ac:dyDescent="0.15">
      <c r="A249" s="96"/>
      <c r="B249" s="96"/>
      <c r="C249" s="120"/>
      <c r="D249" s="319"/>
      <c r="E249" s="323"/>
      <c r="F249" s="324"/>
      <c r="G249" s="324"/>
      <c r="H249" s="324"/>
      <c r="I249" s="324"/>
      <c r="J249" s="324"/>
      <c r="K249" s="324"/>
      <c r="L249" s="324"/>
      <c r="M249" s="324"/>
      <c r="N249" s="324"/>
      <c r="O249" s="324"/>
      <c r="P249" s="324"/>
      <c r="Q249" s="324"/>
      <c r="R249" s="324"/>
      <c r="S249" s="324"/>
      <c r="T249" s="324"/>
      <c r="U249" s="324"/>
      <c r="V249" s="125"/>
      <c r="W249" s="271"/>
    </row>
    <row r="250" spans="1:23" ht="20.100000000000001" customHeight="1" x14ac:dyDescent="0.15">
      <c r="A250" s="96"/>
      <c r="B250" s="96"/>
      <c r="C250" s="120"/>
      <c r="D250" s="319">
        <f>D247+1</f>
        <v>5</v>
      </c>
      <c r="E250" s="325" t="s">
        <v>177</v>
      </c>
      <c r="F250" s="324"/>
      <c r="G250" s="324"/>
      <c r="H250" s="324"/>
      <c r="I250" s="324"/>
      <c r="J250" s="324"/>
      <c r="K250" s="324"/>
      <c r="L250" s="324"/>
      <c r="M250" s="324"/>
      <c r="N250" s="324"/>
      <c r="O250" s="324"/>
      <c r="P250" s="324"/>
      <c r="Q250" s="324"/>
      <c r="R250" s="324"/>
      <c r="S250" s="324"/>
      <c r="T250" s="324"/>
      <c r="U250" s="324"/>
      <c r="V250" s="125"/>
      <c r="W250" s="271"/>
    </row>
    <row r="251" spans="1:23" ht="60" customHeight="1" x14ac:dyDescent="0.15">
      <c r="A251" s="96"/>
      <c r="B251" s="96"/>
      <c r="C251" s="120"/>
      <c r="D251" s="319"/>
      <c r="E251" s="326" t="s">
        <v>259</v>
      </c>
      <c r="F251" s="326"/>
      <c r="G251" s="326"/>
      <c r="H251" s="326"/>
      <c r="I251" s="326"/>
      <c r="J251" s="326"/>
      <c r="K251" s="326"/>
      <c r="L251" s="326"/>
      <c r="M251" s="326"/>
      <c r="N251" s="326"/>
      <c r="O251" s="326"/>
      <c r="P251" s="326"/>
      <c r="Q251" s="326"/>
      <c r="R251" s="326"/>
      <c r="S251" s="326"/>
      <c r="T251" s="326"/>
      <c r="U251" s="326"/>
      <c r="V251" s="125"/>
      <c r="W251" s="271"/>
    </row>
    <row r="252" spans="1:23" ht="20.100000000000001" customHeight="1" x14ac:dyDescent="0.15">
      <c r="A252" s="96"/>
      <c r="B252" s="96"/>
      <c r="C252" s="120"/>
      <c r="D252" s="319"/>
      <c r="E252" s="327" t="s">
        <v>247</v>
      </c>
      <c r="F252" s="328"/>
      <c r="G252" s="328"/>
      <c r="H252" s="328"/>
      <c r="I252" s="328"/>
      <c r="J252" s="328"/>
      <c r="K252" s="329"/>
      <c r="L252" s="330" t="s">
        <v>210</v>
      </c>
      <c r="M252" s="331"/>
      <c r="N252" s="330" t="str">
        <f>"許可年月日開始日
"&amp;日付例_s</f>
        <v>許可年月日開始日
例)2025/4/1</v>
      </c>
      <c r="O252" s="332"/>
      <c r="P252" s="333" t="s">
        <v>258</v>
      </c>
      <c r="Q252" s="334" t="s">
        <v>211</v>
      </c>
      <c r="R252" s="334"/>
      <c r="S252" s="334"/>
      <c r="T252" s="335" t="s">
        <v>250</v>
      </c>
      <c r="U252" s="336"/>
      <c r="V252" s="125"/>
      <c r="W252" s="271"/>
    </row>
    <row r="253" spans="1:23" ht="20.100000000000001" customHeight="1" x14ac:dyDescent="0.15">
      <c r="A253" s="96"/>
      <c r="B253" s="96"/>
      <c r="C253" s="120"/>
      <c r="D253" s="319"/>
      <c r="E253" s="337"/>
      <c r="F253" s="174"/>
      <c r="G253" s="174"/>
      <c r="H253" s="174"/>
      <c r="I253" s="174"/>
      <c r="J253" s="174"/>
      <c r="K253" s="338"/>
      <c r="L253" s="339"/>
      <c r="M253" s="340"/>
      <c r="N253" s="339"/>
      <c r="O253" s="341"/>
      <c r="P253" s="342"/>
      <c r="Q253" s="343" t="s">
        <v>212</v>
      </c>
      <c r="R253" s="344" t="s">
        <v>213</v>
      </c>
      <c r="S253" s="345" t="s">
        <v>214</v>
      </c>
      <c r="T253" s="346"/>
      <c r="U253" s="347"/>
      <c r="V253" s="125"/>
      <c r="W253" s="271"/>
    </row>
    <row r="254" spans="1:23" ht="20.100000000000001" customHeight="1" x14ac:dyDescent="0.15">
      <c r="A254" s="96"/>
      <c r="B254" s="96"/>
      <c r="C254" s="120"/>
      <c r="D254" s="319"/>
      <c r="E254" s="348" t="s">
        <v>178</v>
      </c>
      <c r="F254" s="349" t="s">
        <v>215</v>
      </c>
      <c r="G254" s="350"/>
      <c r="H254" s="350"/>
      <c r="I254" s="350"/>
      <c r="J254" s="350"/>
      <c r="K254" s="350"/>
      <c r="L254" s="92"/>
      <c r="M254" s="93"/>
      <c r="N254" s="23"/>
      <c r="O254" s="24"/>
      <c r="P254" s="11"/>
      <c r="Q254" s="12"/>
      <c r="R254" s="13"/>
      <c r="S254" s="14"/>
      <c r="T254" s="35"/>
      <c r="U254" s="36"/>
      <c r="V254" s="125"/>
      <c r="W254" s="271"/>
    </row>
    <row r="255" spans="1:23" ht="20.100000000000001" customHeight="1" x14ac:dyDescent="0.15">
      <c r="A255" s="96"/>
      <c r="B255" s="96"/>
      <c r="C255" s="120"/>
      <c r="D255" s="319"/>
      <c r="E255" s="351" t="s">
        <v>179</v>
      </c>
      <c r="F255" s="352" t="s">
        <v>216</v>
      </c>
      <c r="G255" s="353"/>
      <c r="H255" s="353"/>
      <c r="I255" s="353"/>
      <c r="J255" s="353"/>
      <c r="K255" s="353"/>
      <c r="L255" s="364"/>
      <c r="M255" s="354"/>
      <c r="N255" s="365"/>
      <c r="O255" s="355"/>
      <c r="P255" s="15"/>
      <c r="Q255" s="16"/>
      <c r="R255" s="15"/>
      <c r="S255" s="16"/>
      <c r="T255" s="27"/>
      <c r="U255" s="28"/>
      <c r="V255" s="125"/>
      <c r="W255" s="271"/>
    </row>
    <row r="256" spans="1:23" ht="20.100000000000001" customHeight="1" x14ac:dyDescent="0.15">
      <c r="A256" s="96"/>
      <c r="B256" s="96"/>
      <c r="C256" s="120"/>
      <c r="D256" s="319"/>
      <c r="E256" s="351" t="s">
        <v>180</v>
      </c>
      <c r="F256" s="352" t="s">
        <v>217</v>
      </c>
      <c r="G256" s="353"/>
      <c r="H256" s="353"/>
      <c r="I256" s="353"/>
      <c r="J256" s="353"/>
      <c r="K256" s="353"/>
      <c r="L256" s="90"/>
      <c r="M256" s="91"/>
      <c r="N256" s="19"/>
      <c r="O256" s="20"/>
      <c r="P256" s="15"/>
      <c r="Q256" s="16"/>
      <c r="R256" s="15"/>
      <c r="S256" s="16"/>
      <c r="T256" s="27"/>
      <c r="U256" s="28"/>
      <c r="V256" s="125"/>
      <c r="W256" s="271"/>
    </row>
    <row r="257" spans="1:23" ht="20.100000000000001" customHeight="1" x14ac:dyDescent="0.15">
      <c r="A257" s="96"/>
      <c r="B257" s="96"/>
      <c r="C257" s="120"/>
      <c r="D257" s="319"/>
      <c r="E257" s="351" t="s">
        <v>181</v>
      </c>
      <c r="F257" s="352" t="s">
        <v>218</v>
      </c>
      <c r="G257" s="353"/>
      <c r="H257" s="353"/>
      <c r="I257" s="353"/>
      <c r="J257" s="353"/>
      <c r="K257" s="353"/>
      <c r="L257" s="90"/>
      <c r="M257" s="91"/>
      <c r="N257" s="19"/>
      <c r="O257" s="20"/>
      <c r="P257" s="15"/>
      <c r="Q257" s="16"/>
      <c r="R257" s="15"/>
      <c r="S257" s="16"/>
      <c r="T257" s="27"/>
      <c r="U257" s="28"/>
      <c r="V257" s="125"/>
      <c r="W257" s="271"/>
    </row>
    <row r="258" spans="1:23" ht="20.100000000000001" customHeight="1" x14ac:dyDescent="0.15">
      <c r="A258" s="96"/>
      <c r="B258" s="96"/>
      <c r="C258" s="120"/>
      <c r="D258" s="319"/>
      <c r="E258" s="351" t="s">
        <v>182</v>
      </c>
      <c r="F258" s="352" t="s">
        <v>219</v>
      </c>
      <c r="G258" s="353"/>
      <c r="H258" s="353"/>
      <c r="I258" s="353"/>
      <c r="J258" s="353"/>
      <c r="K258" s="353"/>
      <c r="L258" s="90"/>
      <c r="M258" s="91"/>
      <c r="N258" s="19"/>
      <c r="O258" s="20"/>
      <c r="P258" s="15"/>
      <c r="Q258" s="16"/>
      <c r="R258" s="15"/>
      <c r="S258" s="16"/>
      <c r="T258" s="27"/>
      <c r="U258" s="28"/>
      <c r="V258" s="125"/>
      <c r="W258" s="271"/>
    </row>
    <row r="259" spans="1:23" ht="20.100000000000001" customHeight="1" x14ac:dyDescent="0.15">
      <c r="A259" s="96"/>
      <c r="B259" s="96"/>
      <c r="C259" s="120"/>
      <c r="D259" s="319"/>
      <c r="E259" s="351" t="s">
        <v>183</v>
      </c>
      <c r="F259" s="352" t="s">
        <v>220</v>
      </c>
      <c r="G259" s="353"/>
      <c r="H259" s="353"/>
      <c r="I259" s="353"/>
      <c r="J259" s="353"/>
      <c r="K259" s="353"/>
      <c r="L259" s="90"/>
      <c r="M259" s="91"/>
      <c r="N259" s="19"/>
      <c r="O259" s="20"/>
      <c r="P259" s="15"/>
      <c r="Q259" s="16"/>
      <c r="R259" s="15"/>
      <c r="S259" s="16"/>
      <c r="T259" s="27"/>
      <c r="U259" s="28"/>
      <c r="V259" s="125"/>
      <c r="W259" s="271"/>
    </row>
    <row r="260" spans="1:23" ht="20.100000000000001" customHeight="1" x14ac:dyDescent="0.15">
      <c r="A260" s="96"/>
      <c r="B260" s="96"/>
      <c r="C260" s="120"/>
      <c r="D260" s="319"/>
      <c r="E260" s="351" t="s">
        <v>184</v>
      </c>
      <c r="F260" s="352" t="s">
        <v>221</v>
      </c>
      <c r="G260" s="353"/>
      <c r="H260" s="353"/>
      <c r="I260" s="353"/>
      <c r="J260" s="353"/>
      <c r="K260" s="353"/>
      <c r="L260" s="364"/>
      <c r="M260" s="354"/>
      <c r="N260" s="365"/>
      <c r="O260" s="355"/>
      <c r="P260" s="15"/>
      <c r="Q260" s="16"/>
      <c r="R260" s="15"/>
      <c r="S260" s="16"/>
      <c r="T260" s="27"/>
      <c r="U260" s="28"/>
      <c r="V260" s="125"/>
      <c r="W260" s="271"/>
    </row>
    <row r="261" spans="1:23" ht="20.100000000000001" customHeight="1" x14ac:dyDescent="0.15">
      <c r="A261" s="96"/>
      <c r="B261" s="96"/>
      <c r="C261" s="120"/>
      <c r="D261" s="319"/>
      <c r="E261" s="351" t="s">
        <v>185</v>
      </c>
      <c r="F261" s="352" t="s">
        <v>222</v>
      </c>
      <c r="G261" s="353"/>
      <c r="H261" s="353"/>
      <c r="I261" s="353"/>
      <c r="J261" s="353"/>
      <c r="K261" s="353"/>
      <c r="L261" s="90"/>
      <c r="M261" s="91"/>
      <c r="N261" s="19"/>
      <c r="O261" s="20"/>
      <c r="P261" s="15"/>
      <c r="Q261" s="16"/>
      <c r="R261" s="15"/>
      <c r="S261" s="16"/>
      <c r="T261" s="27"/>
      <c r="U261" s="28"/>
      <c r="V261" s="125"/>
      <c r="W261" s="271"/>
    </row>
    <row r="262" spans="1:23" ht="20.100000000000001" customHeight="1" x14ac:dyDescent="0.15">
      <c r="A262" s="96"/>
      <c r="B262" s="96"/>
      <c r="C262" s="120"/>
      <c r="D262" s="319"/>
      <c r="E262" s="351" t="s">
        <v>186</v>
      </c>
      <c r="F262" s="352" t="s">
        <v>223</v>
      </c>
      <c r="G262" s="353"/>
      <c r="H262" s="353"/>
      <c r="I262" s="353"/>
      <c r="J262" s="353"/>
      <c r="K262" s="353"/>
      <c r="L262" s="90"/>
      <c r="M262" s="91"/>
      <c r="N262" s="19"/>
      <c r="O262" s="20"/>
      <c r="P262" s="15"/>
      <c r="Q262" s="16"/>
      <c r="R262" s="15"/>
      <c r="S262" s="16"/>
      <c r="T262" s="27"/>
      <c r="U262" s="28"/>
      <c r="V262" s="125"/>
      <c r="W262" s="271"/>
    </row>
    <row r="263" spans="1:23" ht="20.100000000000001" customHeight="1" x14ac:dyDescent="0.15">
      <c r="A263" s="96"/>
      <c r="B263" s="96"/>
      <c r="C263" s="120"/>
      <c r="D263" s="319"/>
      <c r="E263" s="351" t="s">
        <v>187</v>
      </c>
      <c r="F263" s="352" t="s">
        <v>224</v>
      </c>
      <c r="G263" s="353"/>
      <c r="H263" s="353"/>
      <c r="I263" s="353"/>
      <c r="J263" s="353"/>
      <c r="K263" s="353"/>
      <c r="L263" s="90"/>
      <c r="M263" s="91"/>
      <c r="N263" s="19"/>
      <c r="O263" s="20"/>
      <c r="P263" s="15"/>
      <c r="Q263" s="16"/>
      <c r="R263" s="15"/>
      <c r="S263" s="16"/>
      <c r="T263" s="27"/>
      <c r="U263" s="28"/>
      <c r="V263" s="125"/>
      <c r="W263" s="271"/>
    </row>
    <row r="264" spans="1:23" ht="20.100000000000001" customHeight="1" x14ac:dyDescent="0.15">
      <c r="A264" s="96"/>
      <c r="B264" s="96"/>
      <c r="C264" s="120"/>
      <c r="D264" s="319"/>
      <c r="E264" s="351" t="s">
        <v>188</v>
      </c>
      <c r="F264" s="352" t="s">
        <v>225</v>
      </c>
      <c r="G264" s="353"/>
      <c r="H264" s="353"/>
      <c r="I264" s="353"/>
      <c r="J264" s="353"/>
      <c r="K264" s="353"/>
      <c r="L264" s="90"/>
      <c r="M264" s="91"/>
      <c r="N264" s="19"/>
      <c r="O264" s="20"/>
      <c r="P264" s="15"/>
      <c r="Q264" s="16"/>
      <c r="R264" s="15"/>
      <c r="S264" s="16"/>
      <c r="T264" s="27"/>
      <c r="U264" s="28"/>
      <c r="V264" s="125"/>
      <c r="W264" s="271"/>
    </row>
    <row r="265" spans="1:23" ht="20.100000000000001" customHeight="1" x14ac:dyDescent="0.15">
      <c r="A265" s="96"/>
      <c r="B265" s="96"/>
      <c r="C265" s="120"/>
      <c r="D265" s="319"/>
      <c r="E265" s="356" t="s">
        <v>189</v>
      </c>
      <c r="F265" s="352" t="s">
        <v>226</v>
      </c>
      <c r="G265" s="353"/>
      <c r="H265" s="353"/>
      <c r="I265" s="353"/>
      <c r="J265" s="353"/>
      <c r="K265" s="353"/>
      <c r="L265" s="90"/>
      <c r="M265" s="91"/>
      <c r="N265" s="19"/>
      <c r="O265" s="20"/>
      <c r="P265" s="15"/>
      <c r="Q265" s="16"/>
      <c r="R265" s="15"/>
      <c r="S265" s="16"/>
      <c r="T265" s="27"/>
      <c r="U265" s="28"/>
      <c r="V265" s="125"/>
      <c r="W265" s="271"/>
    </row>
    <row r="266" spans="1:23" ht="20.100000000000001" customHeight="1" x14ac:dyDescent="0.15">
      <c r="A266" s="96"/>
      <c r="B266" s="96"/>
      <c r="C266" s="120"/>
      <c r="D266" s="319"/>
      <c r="E266" s="356" t="s">
        <v>190</v>
      </c>
      <c r="F266" s="352" t="s">
        <v>227</v>
      </c>
      <c r="G266" s="353"/>
      <c r="H266" s="353"/>
      <c r="I266" s="353"/>
      <c r="J266" s="353"/>
      <c r="K266" s="353"/>
      <c r="L266" s="90"/>
      <c r="M266" s="91"/>
      <c r="N266" s="19"/>
      <c r="O266" s="20"/>
      <c r="P266" s="15"/>
      <c r="Q266" s="16"/>
      <c r="R266" s="15"/>
      <c r="S266" s="16"/>
      <c r="T266" s="27"/>
      <c r="U266" s="28"/>
      <c r="V266" s="125"/>
      <c r="W266" s="271"/>
    </row>
    <row r="267" spans="1:23" ht="20.100000000000001" customHeight="1" x14ac:dyDescent="0.15">
      <c r="A267" s="96"/>
      <c r="B267" s="96"/>
      <c r="C267" s="120"/>
      <c r="D267" s="319"/>
      <c r="E267" s="356" t="s">
        <v>191</v>
      </c>
      <c r="F267" s="352" t="s">
        <v>228</v>
      </c>
      <c r="G267" s="353"/>
      <c r="H267" s="353"/>
      <c r="I267" s="353"/>
      <c r="J267" s="353"/>
      <c r="K267" s="353"/>
      <c r="L267" s="364"/>
      <c r="M267" s="354"/>
      <c r="N267" s="365"/>
      <c r="O267" s="355"/>
      <c r="P267" s="15"/>
      <c r="Q267" s="16"/>
      <c r="R267" s="15"/>
      <c r="S267" s="16"/>
      <c r="T267" s="27"/>
      <c r="U267" s="28"/>
      <c r="V267" s="125"/>
      <c r="W267" s="271"/>
    </row>
    <row r="268" spans="1:23" ht="20.100000000000001" customHeight="1" x14ac:dyDescent="0.15">
      <c r="A268" s="96"/>
      <c r="B268" s="96"/>
      <c r="C268" s="120"/>
      <c r="D268" s="319"/>
      <c r="E268" s="356" t="s">
        <v>192</v>
      </c>
      <c r="F268" s="352" t="s">
        <v>229</v>
      </c>
      <c r="G268" s="353"/>
      <c r="H268" s="353"/>
      <c r="I268" s="353"/>
      <c r="J268" s="353"/>
      <c r="K268" s="353"/>
      <c r="L268" s="90"/>
      <c r="M268" s="91"/>
      <c r="N268" s="19"/>
      <c r="O268" s="20"/>
      <c r="P268" s="15"/>
      <c r="Q268" s="16"/>
      <c r="R268" s="15"/>
      <c r="S268" s="16"/>
      <c r="T268" s="27"/>
      <c r="U268" s="28"/>
      <c r="V268" s="125"/>
      <c r="W268" s="271"/>
    </row>
    <row r="269" spans="1:23" ht="20.100000000000001" customHeight="1" x14ac:dyDescent="0.15">
      <c r="A269" s="96"/>
      <c r="B269" s="96"/>
      <c r="C269" s="120"/>
      <c r="D269" s="319"/>
      <c r="E269" s="356" t="s">
        <v>193</v>
      </c>
      <c r="F269" s="352" t="s">
        <v>230</v>
      </c>
      <c r="G269" s="353"/>
      <c r="H269" s="353"/>
      <c r="I269" s="353"/>
      <c r="J269" s="353"/>
      <c r="K269" s="353"/>
      <c r="L269" s="90"/>
      <c r="M269" s="91"/>
      <c r="N269" s="19"/>
      <c r="O269" s="20"/>
      <c r="P269" s="15"/>
      <c r="Q269" s="16"/>
      <c r="R269" s="15"/>
      <c r="S269" s="16"/>
      <c r="T269" s="27"/>
      <c r="U269" s="28"/>
      <c r="V269" s="125"/>
      <c r="W269" s="271"/>
    </row>
    <row r="270" spans="1:23" ht="20.100000000000001" customHeight="1" x14ac:dyDescent="0.15">
      <c r="A270" s="96"/>
      <c r="B270" s="96"/>
      <c r="C270" s="120"/>
      <c r="D270" s="319"/>
      <c r="E270" s="356" t="s">
        <v>194</v>
      </c>
      <c r="F270" s="352" t="s">
        <v>231</v>
      </c>
      <c r="G270" s="353"/>
      <c r="H270" s="353"/>
      <c r="I270" s="353"/>
      <c r="J270" s="353"/>
      <c r="K270" s="353"/>
      <c r="L270" s="90"/>
      <c r="M270" s="91"/>
      <c r="N270" s="19"/>
      <c r="O270" s="20"/>
      <c r="P270" s="15"/>
      <c r="Q270" s="16"/>
      <c r="R270" s="15"/>
      <c r="S270" s="16"/>
      <c r="T270" s="27"/>
      <c r="U270" s="28"/>
      <c r="V270" s="125"/>
      <c r="W270" s="271"/>
    </row>
    <row r="271" spans="1:23" ht="20.100000000000001" customHeight="1" x14ac:dyDescent="0.15">
      <c r="A271" s="96"/>
      <c r="B271" s="96"/>
      <c r="C271" s="120"/>
      <c r="D271" s="319"/>
      <c r="E271" s="356" t="s">
        <v>195</v>
      </c>
      <c r="F271" s="352" t="s">
        <v>232</v>
      </c>
      <c r="G271" s="353"/>
      <c r="H271" s="353"/>
      <c r="I271" s="353"/>
      <c r="J271" s="353"/>
      <c r="K271" s="353"/>
      <c r="L271" s="90"/>
      <c r="M271" s="91"/>
      <c r="N271" s="19"/>
      <c r="O271" s="20"/>
      <c r="P271" s="15"/>
      <c r="Q271" s="16"/>
      <c r="R271" s="15"/>
      <c r="S271" s="16"/>
      <c r="T271" s="27"/>
      <c r="U271" s="28"/>
      <c r="V271" s="125"/>
      <c r="W271" s="271"/>
    </row>
    <row r="272" spans="1:23" ht="20.100000000000001" customHeight="1" x14ac:dyDescent="0.15">
      <c r="A272" s="96"/>
      <c r="B272" s="96"/>
      <c r="C272" s="120"/>
      <c r="D272" s="319"/>
      <c r="E272" s="356" t="s">
        <v>196</v>
      </c>
      <c r="F272" s="352" t="s">
        <v>233</v>
      </c>
      <c r="G272" s="353"/>
      <c r="H272" s="353"/>
      <c r="I272" s="353"/>
      <c r="J272" s="353"/>
      <c r="K272" s="353"/>
      <c r="L272" s="90"/>
      <c r="M272" s="91"/>
      <c r="N272" s="19"/>
      <c r="O272" s="20"/>
      <c r="P272" s="15"/>
      <c r="Q272" s="16"/>
      <c r="R272" s="15"/>
      <c r="S272" s="16"/>
      <c r="T272" s="27"/>
      <c r="U272" s="28"/>
      <c r="V272" s="125"/>
      <c r="W272" s="271"/>
    </row>
    <row r="273" spans="1:23" ht="20.100000000000001" customHeight="1" x14ac:dyDescent="0.15">
      <c r="A273" s="96"/>
      <c r="B273" s="96"/>
      <c r="C273" s="120"/>
      <c r="D273" s="319"/>
      <c r="E273" s="356" t="s">
        <v>197</v>
      </c>
      <c r="F273" s="352" t="s">
        <v>234</v>
      </c>
      <c r="G273" s="353"/>
      <c r="H273" s="353"/>
      <c r="I273" s="353"/>
      <c r="J273" s="353"/>
      <c r="K273" s="353"/>
      <c r="L273" s="90"/>
      <c r="M273" s="91"/>
      <c r="N273" s="19"/>
      <c r="O273" s="20"/>
      <c r="P273" s="15"/>
      <c r="Q273" s="16"/>
      <c r="R273" s="15"/>
      <c r="S273" s="16"/>
      <c r="T273" s="27"/>
      <c r="U273" s="28"/>
      <c r="V273" s="125"/>
      <c r="W273" s="271"/>
    </row>
    <row r="274" spans="1:23" ht="20.100000000000001" customHeight="1" x14ac:dyDescent="0.15">
      <c r="A274" s="96"/>
      <c r="B274" s="96"/>
      <c r="C274" s="120"/>
      <c r="D274" s="319"/>
      <c r="E274" s="356" t="s">
        <v>198</v>
      </c>
      <c r="F274" s="352" t="s">
        <v>235</v>
      </c>
      <c r="G274" s="353"/>
      <c r="H274" s="353"/>
      <c r="I274" s="353"/>
      <c r="J274" s="353"/>
      <c r="K274" s="353"/>
      <c r="L274" s="90"/>
      <c r="M274" s="91"/>
      <c r="N274" s="19"/>
      <c r="O274" s="20"/>
      <c r="P274" s="15"/>
      <c r="Q274" s="16"/>
      <c r="R274" s="15"/>
      <c r="S274" s="16"/>
      <c r="T274" s="27"/>
      <c r="U274" s="28"/>
      <c r="V274" s="125"/>
      <c r="W274" s="271"/>
    </row>
    <row r="275" spans="1:23" ht="20.100000000000001" customHeight="1" x14ac:dyDescent="0.15">
      <c r="A275" s="96"/>
      <c r="B275" s="96"/>
      <c r="C275" s="120"/>
      <c r="D275" s="319"/>
      <c r="E275" s="356" t="s">
        <v>199</v>
      </c>
      <c r="F275" s="352" t="s">
        <v>236</v>
      </c>
      <c r="G275" s="353"/>
      <c r="H275" s="353"/>
      <c r="I275" s="353"/>
      <c r="J275" s="353"/>
      <c r="K275" s="353"/>
      <c r="L275" s="90"/>
      <c r="M275" s="91"/>
      <c r="N275" s="19"/>
      <c r="O275" s="20"/>
      <c r="P275" s="15"/>
      <c r="Q275" s="16"/>
      <c r="R275" s="15"/>
      <c r="S275" s="16"/>
      <c r="T275" s="27"/>
      <c r="U275" s="28"/>
      <c r="V275" s="125"/>
      <c r="W275" s="271"/>
    </row>
    <row r="276" spans="1:23" ht="20.100000000000001" customHeight="1" x14ac:dyDescent="0.15">
      <c r="A276" s="96"/>
      <c r="B276" s="96"/>
      <c r="C276" s="120"/>
      <c r="D276" s="319"/>
      <c r="E276" s="356" t="s">
        <v>200</v>
      </c>
      <c r="F276" s="352" t="s">
        <v>237</v>
      </c>
      <c r="G276" s="353"/>
      <c r="H276" s="353"/>
      <c r="I276" s="353"/>
      <c r="J276" s="353"/>
      <c r="K276" s="353"/>
      <c r="L276" s="90"/>
      <c r="M276" s="91"/>
      <c r="N276" s="19"/>
      <c r="O276" s="20"/>
      <c r="P276" s="15"/>
      <c r="Q276" s="16"/>
      <c r="R276" s="15"/>
      <c r="S276" s="16"/>
      <c r="T276" s="27"/>
      <c r="U276" s="28"/>
      <c r="V276" s="125"/>
      <c r="W276" s="271"/>
    </row>
    <row r="277" spans="1:23" ht="20.100000000000001" customHeight="1" x14ac:dyDescent="0.15">
      <c r="A277" s="96"/>
      <c r="B277" s="96"/>
      <c r="C277" s="120"/>
      <c r="D277" s="319"/>
      <c r="E277" s="356" t="s">
        <v>201</v>
      </c>
      <c r="F277" s="352" t="s">
        <v>238</v>
      </c>
      <c r="G277" s="353"/>
      <c r="H277" s="353"/>
      <c r="I277" s="353"/>
      <c r="J277" s="353"/>
      <c r="K277" s="353"/>
      <c r="L277" s="90"/>
      <c r="M277" s="91"/>
      <c r="N277" s="19"/>
      <c r="O277" s="20"/>
      <c r="P277" s="15"/>
      <c r="Q277" s="16"/>
      <c r="R277" s="15"/>
      <c r="S277" s="16"/>
      <c r="T277" s="27"/>
      <c r="U277" s="28"/>
      <c r="V277" s="125"/>
      <c r="W277" s="271"/>
    </row>
    <row r="278" spans="1:23" ht="20.100000000000001" customHeight="1" x14ac:dyDescent="0.15">
      <c r="A278" s="96"/>
      <c r="B278" s="96"/>
      <c r="C278" s="120"/>
      <c r="D278" s="319"/>
      <c r="E278" s="356" t="s">
        <v>202</v>
      </c>
      <c r="F278" s="352" t="s">
        <v>239</v>
      </c>
      <c r="G278" s="353"/>
      <c r="H278" s="353"/>
      <c r="I278" s="353"/>
      <c r="J278" s="353"/>
      <c r="K278" s="353"/>
      <c r="L278" s="90"/>
      <c r="M278" s="91"/>
      <c r="N278" s="19"/>
      <c r="O278" s="20"/>
      <c r="P278" s="15"/>
      <c r="Q278" s="16"/>
      <c r="R278" s="15"/>
      <c r="S278" s="16"/>
      <c r="T278" s="27"/>
      <c r="U278" s="28"/>
      <c r="V278" s="125"/>
      <c r="W278" s="271"/>
    </row>
    <row r="279" spans="1:23" ht="20.100000000000001" customHeight="1" x14ac:dyDescent="0.15">
      <c r="A279" s="96"/>
      <c r="B279" s="96"/>
      <c r="C279" s="120"/>
      <c r="D279" s="319"/>
      <c r="E279" s="356" t="s">
        <v>203</v>
      </c>
      <c r="F279" s="352" t="s">
        <v>240</v>
      </c>
      <c r="G279" s="353"/>
      <c r="H279" s="353"/>
      <c r="I279" s="353"/>
      <c r="J279" s="353"/>
      <c r="K279" s="353"/>
      <c r="L279" s="90"/>
      <c r="M279" s="91"/>
      <c r="N279" s="19"/>
      <c r="O279" s="20"/>
      <c r="P279" s="15"/>
      <c r="Q279" s="16"/>
      <c r="R279" s="15"/>
      <c r="S279" s="16"/>
      <c r="T279" s="27"/>
      <c r="U279" s="28"/>
      <c r="V279" s="125"/>
      <c r="W279" s="271"/>
    </row>
    <row r="280" spans="1:23" ht="20.100000000000001" customHeight="1" x14ac:dyDescent="0.15">
      <c r="A280" s="96"/>
      <c r="B280" s="96"/>
      <c r="C280" s="120"/>
      <c r="D280" s="319"/>
      <c r="E280" s="356" t="s">
        <v>204</v>
      </c>
      <c r="F280" s="352" t="s">
        <v>241</v>
      </c>
      <c r="G280" s="353"/>
      <c r="H280" s="353"/>
      <c r="I280" s="353"/>
      <c r="J280" s="353"/>
      <c r="K280" s="353"/>
      <c r="L280" s="90"/>
      <c r="M280" s="91"/>
      <c r="N280" s="19"/>
      <c r="O280" s="20"/>
      <c r="P280" s="15"/>
      <c r="Q280" s="16"/>
      <c r="R280" s="15"/>
      <c r="S280" s="16"/>
      <c r="T280" s="27"/>
      <c r="U280" s="28"/>
      <c r="V280" s="125"/>
      <c r="W280" s="271"/>
    </row>
    <row r="281" spans="1:23" ht="20.100000000000001" customHeight="1" x14ac:dyDescent="0.15">
      <c r="A281" s="96"/>
      <c r="B281" s="96"/>
      <c r="C281" s="120"/>
      <c r="D281" s="319"/>
      <c r="E281" s="356" t="s">
        <v>205</v>
      </c>
      <c r="F281" s="352" t="s">
        <v>242</v>
      </c>
      <c r="G281" s="353"/>
      <c r="H281" s="353"/>
      <c r="I281" s="353"/>
      <c r="J281" s="353"/>
      <c r="K281" s="353"/>
      <c r="L281" s="90"/>
      <c r="M281" s="91"/>
      <c r="N281" s="19"/>
      <c r="O281" s="20"/>
      <c r="P281" s="15"/>
      <c r="Q281" s="16"/>
      <c r="R281" s="15"/>
      <c r="S281" s="16"/>
      <c r="T281" s="27"/>
      <c r="U281" s="28"/>
      <c r="V281" s="125"/>
      <c r="W281" s="271"/>
    </row>
    <row r="282" spans="1:23" ht="20.100000000000001" customHeight="1" x14ac:dyDescent="0.15">
      <c r="A282" s="96"/>
      <c r="B282" s="96"/>
      <c r="C282" s="120"/>
      <c r="D282" s="319"/>
      <c r="E282" s="356" t="s">
        <v>206</v>
      </c>
      <c r="F282" s="352" t="s">
        <v>243</v>
      </c>
      <c r="G282" s="353"/>
      <c r="H282" s="353"/>
      <c r="I282" s="353"/>
      <c r="J282" s="353"/>
      <c r="K282" s="353"/>
      <c r="L282" s="90"/>
      <c r="M282" s="91"/>
      <c r="N282" s="19"/>
      <c r="O282" s="20"/>
      <c r="P282" s="15"/>
      <c r="Q282" s="16"/>
      <c r="R282" s="15"/>
      <c r="S282" s="16"/>
      <c r="T282" s="27"/>
      <c r="U282" s="28"/>
      <c r="V282" s="125"/>
      <c r="W282" s="271"/>
    </row>
    <row r="283" spans="1:23" ht="20.100000000000001" customHeight="1" x14ac:dyDescent="0.15">
      <c r="A283" s="96"/>
      <c r="B283" s="96"/>
      <c r="C283" s="120"/>
      <c r="D283" s="319"/>
      <c r="E283" s="356" t="s">
        <v>207</v>
      </c>
      <c r="F283" s="352" t="s">
        <v>244</v>
      </c>
      <c r="G283" s="353"/>
      <c r="H283" s="353"/>
      <c r="I283" s="353"/>
      <c r="J283" s="353"/>
      <c r="K283" s="353"/>
      <c r="L283" s="90"/>
      <c r="M283" s="91"/>
      <c r="N283" s="19"/>
      <c r="O283" s="20"/>
      <c r="P283" s="15"/>
      <c r="Q283" s="16"/>
      <c r="R283" s="15"/>
      <c r="S283" s="16"/>
      <c r="T283" s="27"/>
      <c r="U283" s="28"/>
      <c r="V283" s="125"/>
      <c r="W283" s="271"/>
    </row>
    <row r="284" spans="1:23" ht="20.100000000000001" customHeight="1" x14ac:dyDescent="0.15">
      <c r="A284" s="96"/>
      <c r="B284" s="96"/>
      <c r="C284" s="120"/>
      <c r="D284" s="319"/>
      <c r="E284" s="356" t="s">
        <v>208</v>
      </c>
      <c r="F284" s="352" t="s">
        <v>245</v>
      </c>
      <c r="G284" s="353"/>
      <c r="H284" s="353"/>
      <c r="I284" s="353"/>
      <c r="J284" s="353"/>
      <c r="K284" s="353"/>
      <c r="L284" s="90"/>
      <c r="M284" s="91"/>
      <c r="N284" s="19"/>
      <c r="O284" s="20"/>
      <c r="P284" s="15"/>
      <c r="Q284" s="16"/>
      <c r="R284" s="15"/>
      <c r="S284" s="16"/>
      <c r="T284" s="27"/>
      <c r="U284" s="28"/>
      <c r="V284" s="125"/>
      <c r="W284" s="271"/>
    </row>
    <row r="285" spans="1:23" ht="20.100000000000001" customHeight="1" x14ac:dyDescent="0.15">
      <c r="A285" s="96"/>
      <c r="B285" s="96"/>
      <c r="C285" s="120"/>
      <c r="D285" s="319"/>
      <c r="E285" s="357" t="s">
        <v>209</v>
      </c>
      <c r="F285" s="358" t="s">
        <v>246</v>
      </c>
      <c r="G285" s="359"/>
      <c r="H285" s="359"/>
      <c r="I285" s="359"/>
      <c r="J285" s="359"/>
      <c r="K285" s="359"/>
      <c r="L285" s="94"/>
      <c r="M285" s="95"/>
      <c r="N285" s="25"/>
      <c r="O285" s="26"/>
      <c r="P285" s="17"/>
      <c r="Q285" s="18"/>
      <c r="R285" s="17"/>
      <c r="S285" s="18"/>
      <c r="T285" s="21"/>
      <c r="U285" s="22"/>
      <c r="V285" s="125"/>
      <c r="W285" s="271"/>
    </row>
    <row r="286" spans="1:23" ht="20.100000000000001" customHeight="1" x14ac:dyDescent="0.15">
      <c r="A286" s="96"/>
      <c r="B286" s="96"/>
      <c r="C286" s="120"/>
      <c r="D286" s="322"/>
      <c r="E286" s="323"/>
      <c r="F286" s="324"/>
      <c r="G286" s="324"/>
      <c r="H286" s="324"/>
      <c r="I286" s="324"/>
      <c r="J286" s="324"/>
      <c r="K286" s="324"/>
      <c r="L286" s="324"/>
      <c r="M286" s="324"/>
      <c r="N286" s="324"/>
      <c r="O286" s="324"/>
      <c r="P286" s="324"/>
      <c r="Q286" s="324"/>
      <c r="R286" s="324"/>
      <c r="S286" s="324"/>
      <c r="T286" s="324"/>
      <c r="U286" s="324"/>
      <c r="V286" s="125"/>
      <c r="W286" s="271"/>
    </row>
    <row r="287" spans="1:23" ht="15.75" customHeight="1" x14ac:dyDescent="0.15">
      <c r="A287" s="96"/>
      <c r="B287" s="96"/>
      <c r="C287" s="137"/>
      <c r="D287" s="138"/>
      <c r="E287" s="138"/>
      <c r="F287" s="138"/>
      <c r="G287" s="138"/>
      <c r="H287" s="138"/>
      <c r="I287" s="174"/>
      <c r="J287" s="174"/>
      <c r="K287" s="174"/>
      <c r="L287" s="174"/>
      <c r="M287" s="360"/>
      <c r="N287" s="174"/>
      <c r="O287" s="175"/>
      <c r="P287" s="139"/>
      <c r="Q287" s="170"/>
      <c r="R287" s="170"/>
      <c r="S287" s="170"/>
      <c r="T287" s="170"/>
      <c r="U287" s="139"/>
      <c r="V287" s="141"/>
    </row>
    <row r="288" spans="1:23" ht="15.75" customHeight="1" x14ac:dyDescent="0.15">
      <c r="A288" s="96"/>
      <c r="B288" s="96"/>
      <c r="C288" s="126"/>
      <c r="D288" s="126"/>
      <c r="E288" s="156"/>
      <c r="F288" s="126"/>
      <c r="G288" s="126"/>
      <c r="H288" s="126"/>
      <c r="I288" s="126"/>
      <c r="J288" s="143"/>
      <c r="K288" s="143"/>
      <c r="L288" s="143"/>
      <c r="M288" s="270"/>
      <c r="N288" s="143"/>
      <c r="O288" s="176"/>
      <c r="P288" s="143"/>
      <c r="Q288" s="171"/>
      <c r="R288" s="171"/>
      <c r="S288" s="171"/>
      <c r="T288" s="171"/>
      <c r="U288" s="143"/>
      <c r="V288" s="126"/>
    </row>
  </sheetData>
  <sheetProtection algorithmName="SHA-512" hashValue="jGM5ZtIxp7NYNsn1bzVUyRL0uTfsFs58qev0aXIT0Pj9h9zbaXoraf8pKwIQKaoo19EAwYeFTckD5ZZAK6dX5Q==" saltValue="CIPqAPABD1ZhBm6s9xqawg==" spinCount="100000" sheet="1" objects="1" scenarios="1"/>
  <dataConsolidate/>
  <mergeCells count="309">
    <mergeCell ref="F226:K226"/>
    <mergeCell ref="F227:K227"/>
    <mergeCell ref="F228:K228"/>
    <mergeCell ref="F229:K229"/>
    <mergeCell ref="F230:K230"/>
    <mergeCell ref="E231:E243"/>
    <mergeCell ref="F231:K231"/>
    <mergeCell ref="F232:K232"/>
    <mergeCell ref="F233:K233"/>
    <mergeCell ref="F234:K234"/>
    <mergeCell ref="F235:K235"/>
    <mergeCell ref="F236:K236"/>
    <mergeCell ref="F237:K237"/>
    <mergeCell ref="F238:K238"/>
    <mergeCell ref="F239:K239"/>
    <mergeCell ref="F240:K240"/>
    <mergeCell ref="F241:K241"/>
    <mergeCell ref="F242:K242"/>
    <mergeCell ref="F243:K243"/>
    <mergeCell ref="F217:K217"/>
    <mergeCell ref="F218:K218"/>
    <mergeCell ref="F219:K219"/>
    <mergeCell ref="F220:K220"/>
    <mergeCell ref="F221:K221"/>
    <mergeCell ref="F222:K222"/>
    <mergeCell ref="F223:K223"/>
    <mergeCell ref="F224:K224"/>
    <mergeCell ref="F225:K225"/>
    <mergeCell ref="L280:M280"/>
    <mergeCell ref="L281:M281"/>
    <mergeCell ref="L282:M282"/>
    <mergeCell ref="L283:M283"/>
    <mergeCell ref="L284:M284"/>
    <mergeCell ref="L285:M285"/>
    <mergeCell ref="L271:M271"/>
    <mergeCell ref="L272:M272"/>
    <mergeCell ref="L273:M273"/>
    <mergeCell ref="L274:M274"/>
    <mergeCell ref="L275:M275"/>
    <mergeCell ref="L276:M276"/>
    <mergeCell ref="L277:M277"/>
    <mergeCell ref="L278:M278"/>
    <mergeCell ref="L279:M279"/>
    <mergeCell ref="M235:Q235"/>
    <mergeCell ref="E245:L245"/>
    <mergeCell ref="L270:M270"/>
    <mergeCell ref="L252:M253"/>
    <mergeCell ref="L254:M254"/>
    <mergeCell ref="L255:M255"/>
    <mergeCell ref="L256:M256"/>
    <mergeCell ref="L257:M257"/>
    <mergeCell ref="L258:M258"/>
    <mergeCell ref="L259:M259"/>
    <mergeCell ref="L260:M260"/>
    <mergeCell ref="L261:M261"/>
    <mergeCell ref="E252:K253"/>
    <mergeCell ref="L262:M262"/>
    <mergeCell ref="L263:M263"/>
    <mergeCell ref="L264:M264"/>
    <mergeCell ref="L265:M265"/>
    <mergeCell ref="L266:M266"/>
    <mergeCell ref="L267:M267"/>
    <mergeCell ref="L268:M268"/>
    <mergeCell ref="L269:M269"/>
    <mergeCell ref="N252:O253"/>
    <mergeCell ref="P252:P253"/>
    <mergeCell ref="E244:K244"/>
    <mergeCell ref="E179:J179"/>
    <mergeCell ref="E180:J180"/>
    <mergeCell ref="E181:J181"/>
    <mergeCell ref="J184:U184"/>
    <mergeCell ref="R245:T245"/>
    <mergeCell ref="R220:T220"/>
    <mergeCell ref="R221:T221"/>
    <mergeCell ref="R222:T222"/>
    <mergeCell ref="R223:T223"/>
    <mergeCell ref="R224:T224"/>
    <mergeCell ref="R225:T225"/>
    <mergeCell ref="M245:Q245"/>
    <mergeCell ref="M243:Q243"/>
    <mergeCell ref="R235:T235"/>
    <mergeCell ref="R236:T236"/>
    <mergeCell ref="R244:T244"/>
    <mergeCell ref="M236:Q236"/>
    <mergeCell ref="R234:T234"/>
    <mergeCell ref="R215:T215"/>
    <mergeCell ref="R216:T216"/>
    <mergeCell ref="R217:T217"/>
    <mergeCell ref="R218:T218"/>
    <mergeCell ref="R219:T219"/>
    <mergeCell ref="R241:T241"/>
    <mergeCell ref="M218:Q218"/>
    <mergeCell ref="M219:Q219"/>
    <mergeCell ref="I191:M191"/>
    <mergeCell ref="E192:H192"/>
    <mergeCell ref="I192:M192"/>
    <mergeCell ref="E193:H193"/>
    <mergeCell ref="I193:M193"/>
    <mergeCell ref="E194:H194"/>
    <mergeCell ref="C205:H205"/>
    <mergeCell ref="M214:Q214"/>
    <mergeCell ref="I208:L208"/>
    <mergeCell ref="E195:H195"/>
    <mergeCell ref="I195:M195"/>
    <mergeCell ref="I210:L210"/>
    <mergeCell ref="E213:U213"/>
    <mergeCell ref="E214:K214"/>
    <mergeCell ref="J209:U209"/>
    <mergeCell ref="M215:Q215"/>
    <mergeCell ref="M216:Q216"/>
    <mergeCell ref="M217:Q217"/>
    <mergeCell ref="R214:U214"/>
    <mergeCell ref="E215:E230"/>
    <mergeCell ref="F215:K215"/>
    <mergeCell ref="F216:K216"/>
    <mergeCell ref="I287:N287"/>
    <mergeCell ref="M221:Q221"/>
    <mergeCell ref="M222:Q222"/>
    <mergeCell ref="M223:Q223"/>
    <mergeCell ref="M224:Q224"/>
    <mergeCell ref="M225:Q225"/>
    <mergeCell ref="M226:Q226"/>
    <mergeCell ref="M227:Q227"/>
    <mergeCell ref="M228:Q228"/>
    <mergeCell ref="M229:Q229"/>
    <mergeCell ref="M230:Q230"/>
    <mergeCell ref="M231:Q231"/>
    <mergeCell ref="M232:Q232"/>
    <mergeCell ref="M233:Q233"/>
    <mergeCell ref="M234:Q234"/>
    <mergeCell ref="M237:Q237"/>
    <mergeCell ref="M244:Q244"/>
    <mergeCell ref="M240:Q240"/>
    <mergeCell ref="M241:Q241"/>
    <mergeCell ref="M242:Q242"/>
    <mergeCell ref="M238:Q238"/>
    <mergeCell ref="E248:U248"/>
    <mergeCell ref="R242:T242"/>
    <mergeCell ref="R243:T243"/>
    <mergeCell ref="I185:M185"/>
    <mergeCell ref="C13:H13"/>
    <mergeCell ref="E14:H14"/>
    <mergeCell ref="E176:J176"/>
    <mergeCell ref="E175:U175"/>
    <mergeCell ref="P181:Q181"/>
    <mergeCell ref="L181:O181"/>
    <mergeCell ref="P180:Q180"/>
    <mergeCell ref="L180:O180"/>
    <mergeCell ref="K180:K181"/>
    <mergeCell ref="P179:Q179"/>
    <mergeCell ref="I20:M20"/>
    <mergeCell ref="I34:M34"/>
    <mergeCell ref="I36:M36"/>
    <mergeCell ref="I40:M40"/>
    <mergeCell ref="I77:U77"/>
    <mergeCell ref="I87:U87"/>
    <mergeCell ref="J89:U89"/>
    <mergeCell ref="E61:H61"/>
    <mergeCell ref="I83:M83"/>
    <mergeCell ref="I85:M85"/>
    <mergeCell ref="J74:U74"/>
    <mergeCell ref="I81:U81"/>
    <mergeCell ref="I71:U71"/>
    <mergeCell ref="I73:U73"/>
    <mergeCell ref="D111:U111"/>
    <mergeCell ref="I112:U112"/>
    <mergeCell ref="C109:H109"/>
    <mergeCell ref="C146:H146"/>
    <mergeCell ref="I75:U75"/>
    <mergeCell ref="J76:U76"/>
    <mergeCell ref="I79:U79"/>
    <mergeCell ref="L179:O179"/>
    <mergeCell ref="I118:M118"/>
    <mergeCell ref="I120:M120"/>
    <mergeCell ref="I149:M149"/>
    <mergeCell ref="I151:M151"/>
    <mergeCell ref="I159:M159"/>
    <mergeCell ref="I161:M161"/>
    <mergeCell ref="I114:U114"/>
    <mergeCell ref="I116:U116"/>
    <mergeCell ref="I168:M168"/>
    <mergeCell ref="I122:U122"/>
    <mergeCell ref="I153:U153"/>
    <mergeCell ref="I155:U155"/>
    <mergeCell ref="E156:H156"/>
    <mergeCell ref="P176:R176"/>
    <mergeCell ref="E161:H161"/>
    <mergeCell ref="C60:H60"/>
    <mergeCell ref="I22:U22"/>
    <mergeCell ref="I24:U24"/>
    <mergeCell ref="J15:U15"/>
    <mergeCell ref="I28:U28"/>
    <mergeCell ref="I30:U30"/>
    <mergeCell ref="I32:U32"/>
    <mergeCell ref="I38:U38"/>
    <mergeCell ref="I69:M69"/>
    <mergeCell ref="I63:M63"/>
    <mergeCell ref="T1:V1"/>
    <mergeCell ref="R237:T237"/>
    <mergeCell ref="R238:T238"/>
    <mergeCell ref="M220:Q220"/>
    <mergeCell ref="R226:T226"/>
    <mergeCell ref="R227:T227"/>
    <mergeCell ref="R228:T228"/>
    <mergeCell ref="R229:T229"/>
    <mergeCell ref="R230:T230"/>
    <mergeCell ref="R231:T231"/>
    <mergeCell ref="R232:T232"/>
    <mergeCell ref="R233:T233"/>
    <mergeCell ref="I194:M194"/>
    <mergeCell ref="L176:O176"/>
    <mergeCell ref="E200:U200"/>
    <mergeCell ref="E154:H154"/>
    <mergeCell ref="I183:M183"/>
    <mergeCell ref="E199:U199"/>
    <mergeCell ref="I187:M187"/>
    <mergeCell ref="E15:H15"/>
    <mergeCell ref="O208:P208"/>
    <mergeCell ref="E149:H149"/>
    <mergeCell ref="E150:H150"/>
    <mergeCell ref="I26:U26"/>
    <mergeCell ref="E151:H151"/>
    <mergeCell ref="E152:H152"/>
    <mergeCell ref="I157:U157"/>
    <mergeCell ref="E158:H158"/>
    <mergeCell ref="C166:H166"/>
    <mergeCell ref="P178:R178"/>
    <mergeCell ref="L178:O178"/>
    <mergeCell ref="E153:H153"/>
    <mergeCell ref="E177:J177"/>
    <mergeCell ref="E178:J178"/>
    <mergeCell ref="E155:H155"/>
    <mergeCell ref="E163:H163"/>
    <mergeCell ref="E159:H159"/>
    <mergeCell ref="E160:H160"/>
    <mergeCell ref="I172:M172"/>
    <mergeCell ref="I170:M170"/>
    <mergeCell ref="E157:H157"/>
    <mergeCell ref="E162:H162"/>
    <mergeCell ref="Q252:S252"/>
    <mergeCell ref="R239:T239"/>
    <mergeCell ref="M239:Q239"/>
    <mergeCell ref="R240:T240"/>
    <mergeCell ref="T252:U253"/>
    <mergeCell ref="T254:U254"/>
    <mergeCell ref="T255:U255"/>
    <mergeCell ref="T256:U256"/>
    <mergeCell ref="T257:U257"/>
    <mergeCell ref="E251:U251"/>
    <mergeCell ref="T258:U258"/>
    <mergeCell ref="T259:U259"/>
    <mergeCell ref="T260:U260"/>
    <mergeCell ref="T261:U261"/>
    <mergeCell ref="T262:U262"/>
    <mergeCell ref="T263:U263"/>
    <mergeCell ref="T264:U264"/>
    <mergeCell ref="T265:U265"/>
    <mergeCell ref="T266:U266"/>
    <mergeCell ref="T267:U267"/>
    <mergeCell ref="T268:U268"/>
    <mergeCell ref="T269:U269"/>
    <mergeCell ref="T270:U270"/>
    <mergeCell ref="T271:U271"/>
    <mergeCell ref="T272:U272"/>
    <mergeCell ref="T273:U273"/>
    <mergeCell ref="T274:U274"/>
    <mergeCell ref="T275:U275"/>
    <mergeCell ref="T276:U276"/>
    <mergeCell ref="T277:U277"/>
    <mergeCell ref="T278:U278"/>
    <mergeCell ref="T279:U279"/>
    <mergeCell ref="T280:U280"/>
    <mergeCell ref="T281:U281"/>
    <mergeCell ref="T282:U282"/>
    <mergeCell ref="T283:U283"/>
    <mergeCell ref="T284:U284"/>
    <mergeCell ref="T285:U285"/>
    <mergeCell ref="N254:O254"/>
    <mergeCell ref="N255:O255"/>
    <mergeCell ref="N256:O256"/>
    <mergeCell ref="N257:O257"/>
    <mergeCell ref="N258:O258"/>
    <mergeCell ref="N259:O259"/>
    <mergeCell ref="N260:O260"/>
    <mergeCell ref="N261:O261"/>
    <mergeCell ref="N262:O262"/>
    <mergeCell ref="N263:O263"/>
    <mergeCell ref="N264:O264"/>
    <mergeCell ref="N265:O265"/>
    <mergeCell ref="N266:O266"/>
    <mergeCell ref="N267:O267"/>
    <mergeCell ref="N268:O268"/>
    <mergeCell ref="N269:O269"/>
    <mergeCell ref="N270:O270"/>
    <mergeCell ref="N271:O271"/>
    <mergeCell ref="N281:O281"/>
    <mergeCell ref="N282:O282"/>
    <mergeCell ref="N283:O283"/>
    <mergeCell ref="N284:O284"/>
    <mergeCell ref="N285:O285"/>
    <mergeCell ref="N272:O272"/>
    <mergeCell ref="N273:O273"/>
    <mergeCell ref="N274:O274"/>
    <mergeCell ref="N275:O275"/>
    <mergeCell ref="N276:O276"/>
    <mergeCell ref="N277:O277"/>
    <mergeCell ref="N278:O278"/>
    <mergeCell ref="N279:O279"/>
    <mergeCell ref="N280:O280"/>
  </mergeCells>
  <phoneticPr fontId="4"/>
  <conditionalFormatting sqref="I20:M20">
    <cfRule type="expression" dxfId="131" priority="132" stopIfTrue="1">
      <formula>TRIM($I20)=""</formula>
    </cfRule>
  </conditionalFormatting>
  <conditionalFormatting sqref="I22:U22">
    <cfRule type="expression" dxfId="130" priority="131" stopIfTrue="1">
      <formula>AND(TRIM($I22)&lt;&gt;"", OR(ISERROR(FIND("@"&amp;LEFT($I22,3)&amp;"@", 都道府県3))=FALSE, ISERROR(FIND("@"&amp;LEFT($I22,4)&amp;"@",都道府県4))=FALSE))=FALSE</formula>
    </cfRule>
  </conditionalFormatting>
  <conditionalFormatting sqref="I24:U24">
    <cfRule type="expression" dxfId="129" priority="130" stopIfTrue="1">
      <formula>TRIM($I24)=""</formula>
    </cfRule>
  </conditionalFormatting>
  <conditionalFormatting sqref="I26:U26">
    <cfRule type="expression" dxfId="128" priority="129" stopIfTrue="1">
      <formula>TRIM($I26)=""</formula>
    </cfRule>
  </conditionalFormatting>
  <conditionalFormatting sqref="I28:U28">
    <cfRule type="expression" dxfId="127" priority="128" stopIfTrue="1">
      <formula>TRIM($I28)=""</formula>
    </cfRule>
  </conditionalFormatting>
  <conditionalFormatting sqref="I30:U30">
    <cfRule type="expression" dxfId="126" priority="127" stopIfTrue="1">
      <formula>TRIM($I30)=""</formula>
    </cfRule>
  </conditionalFormatting>
  <conditionalFormatting sqref="I32:U32">
    <cfRule type="expression" dxfId="125" priority="126" stopIfTrue="1">
      <formula>TRIM($I32)=""</formula>
    </cfRule>
  </conditionalFormatting>
  <conditionalFormatting sqref="I34:M34">
    <cfRule type="expression" dxfId="124" priority="125" stopIfTrue="1">
      <formula>NOT(AND(TRIM($I34)&lt;&gt;"",ISNUMBER(VALUE(SUBSTITUTE($I34,"-","")))))</formula>
    </cfRule>
  </conditionalFormatting>
  <conditionalFormatting sqref="I36:M36">
    <cfRule type="expression" dxfId="123" priority="124" stopIfTrue="1">
      <formula>AND(TRIM($I36)&lt;&gt;"",NOT(ISNUMBER(VALUE(SUBSTITUTE($I36,"-","")))))</formula>
    </cfRule>
  </conditionalFormatting>
  <conditionalFormatting sqref="I40:M40">
    <cfRule type="expression" dxfId="122" priority="123" stopIfTrue="1">
      <formula>AND($I40&lt;&gt;"一致する", $I40&lt;&gt;"一致しない")</formula>
    </cfRule>
  </conditionalFormatting>
  <conditionalFormatting sqref="I63:M63">
    <cfRule type="expression" dxfId="121" priority="122" stopIfTrue="1">
      <formula>AND($I63&lt;&gt;"しない", $I63&lt;&gt;"する")</formula>
    </cfRule>
  </conditionalFormatting>
  <conditionalFormatting sqref="I69:M69">
    <cfRule type="expression" dxfId="120" priority="121" stopIfTrue="1">
      <formula>OR(AND($I63="する",TRIM($I69)=""),AND($I63="しない",NOT(ISBLANK($I69))))</formula>
    </cfRule>
  </conditionalFormatting>
  <conditionalFormatting sqref="I71:U71">
    <cfRule type="expression" dxfId="119" priority="120" stopIfTrue="1">
      <formula>OR(AND($I63="する",AND($I71&lt;&gt;"", OR(ISERROR(FIND("@"&amp;LEFT($I71,3)&amp;"@", 都道府県3))=FALSE, ISERROR(FIND("@"&amp;LEFT($I71,4)&amp;"@",都道府県4))=FALSE))=FALSE),AND($I63="しない",NOT(ISBLANK($I71))))</formula>
    </cfRule>
  </conditionalFormatting>
  <conditionalFormatting sqref="I73:U73">
    <cfRule type="expression" dxfId="118" priority="119" stopIfTrue="1">
      <formula>OR(AND($I63="する",TRIM($I73)=""),AND($I63="しない",NOT(ISBLANK($I73))))</formula>
    </cfRule>
  </conditionalFormatting>
  <conditionalFormatting sqref="I75:U75">
    <cfRule type="expression" dxfId="117" priority="118" stopIfTrue="1">
      <formula>OR(AND($I63="する",TRIM($I75)=""),AND($I63="しない",NOT(ISBLANK($I75))))</formula>
    </cfRule>
  </conditionalFormatting>
  <conditionalFormatting sqref="I77:U77">
    <cfRule type="expression" dxfId="116" priority="117" stopIfTrue="1">
      <formula>OR(AND($I63="する",TRIM($I77)=""),AND($I63="しない",NOT(ISBLANK($I77))))</formula>
    </cfRule>
  </conditionalFormatting>
  <conditionalFormatting sqref="I79:U79">
    <cfRule type="expression" dxfId="115" priority="116" stopIfTrue="1">
      <formula>OR(AND($I63="する",TRIM($I79)=""),AND($I63="しない",NOT(ISBLANK($I79))))</formula>
    </cfRule>
  </conditionalFormatting>
  <conditionalFormatting sqref="I81:U81">
    <cfRule type="expression" dxfId="114" priority="115" stopIfTrue="1">
      <formula>OR(AND($I63="する",TRIM($I81)=""),AND($I63="しない",NOT(ISBLANK($I81))))</formula>
    </cfRule>
  </conditionalFormatting>
  <conditionalFormatting sqref="I83:M83">
    <cfRule type="expression" dxfId="113" priority="114" stopIfTrue="1">
      <formula>OR(AND($I63="する",NOT(AND(TRIM($I83)&lt;&gt;"",ISNUMBER(VALUE(SUBSTITUTE($I83,"-","")))))), AND($I63="しない",NOT(ISBLANK($I83))))</formula>
    </cfRule>
  </conditionalFormatting>
  <conditionalFormatting sqref="I85:M85">
    <cfRule type="expression" dxfId="112" priority="113" stopIfTrue="1">
      <formula>OR(AND($I63="する",AND(TRIM($I85)&lt;&gt;"",NOT(ISNUMBER(VALUE(SUBSTITUTE($I85,"-","")))))), AND($I63="しない",NOT(ISBLANK($I85))))</formula>
    </cfRule>
  </conditionalFormatting>
  <conditionalFormatting sqref="I87:U87">
    <cfRule type="expression" dxfId="111" priority="112" stopIfTrue="1">
      <formula>AND($I63="しない",NOT(ISBLANK($I87)))</formula>
    </cfRule>
  </conditionalFormatting>
  <conditionalFormatting sqref="I118:M118">
    <cfRule type="expression" dxfId="110" priority="111" stopIfTrue="1">
      <formula>AND(TRIM($I118)&lt;&gt;"",NOT(ISNUMBER(VALUE(SUBSTITUTE($I118,"-","")))))</formula>
    </cfRule>
  </conditionalFormatting>
  <conditionalFormatting sqref="I120:M120">
    <cfRule type="expression" dxfId="109" priority="110" stopIfTrue="1">
      <formula>AND(TRIM($I120)&lt;&gt;"",NOT(ISNUMBER(VALUE(SUBSTITUTE($I120,"-","")))))</formula>
    </cfRule>
  </conditionalFormatting>
  <conditionalFormatting sqref="I149:M149">
    <cfRule type="expression" dxfId="108" priority="109" stopIfTrue="1">
      <formula>AND($I149&lt;&gt;"しない", $I149&lt;&gt;"する")</formula>
    </cfRule>
  </conditionalFormatting>
  <conditionalFormatting sqref="I151:M151">
    <cfRule type="expression" dxfId="107" priority="108" stopIfTrue="1">
      <formula>AND($I149="する",TRIM($I151)="")</formula>
    </cfRule>
  </conditionalFormatting>
  <conditionalFormatting sqref="I153:U153">
    <cfRule type="expression" dxfId="106" priority="107" stopIfTrue="1">
      <formula>AND($I149="する",TRIM($I153)="")</formula>
    </cfRule>
  </conditionalFormatting>
  <conditionalFormatting sqref="I157:U157">
    <cfRule type="expression" dxfId="105" priority="106" stopIfTrue="1">
      <formula>AND($I149="する",TRIM($I157)="")</formula>
    </cfRule>
  </conditionalFormatting>
  <conditionalFormatting sqref="I159:M159">
    <cfRule type="expression" dxfId="104" priority="105" stopIfTrue="1">
      <formula>AND($I149="する",NOT(AND(TRIM($I159)&lt;&gt;"",ISNUMBER(VALUE(SUBSTITUTE($I159,"-",""))))))</formula>
    </cfRule>
  </conditionalFormatting>
  <conditionalFormatting sqref="I161:M161">
    <cfRule type="expression" dxfId="103" priority="104" stopIfTrue="1">
      <formula>AND($I149="する",AND(TRIM($I161)&lt;&gt;"",NOT(ISNUMBER(VALUE(SUBSTITUTE($I161,"-",""))))))</formula>
    </cfRule>
  </conditionalFormatting>
  <conditionalFormatting sqref="K177">
    <cfRule type="expression" dxfId="102" priority="103" stopIfTrue="1">
      <formula>$A176&lt;&gt;0</formula>
    </cfRule>
  </conditionalFormatting>
  <conditionalFormatting sqref="K178">
    <cfRule type="expression" dxfId="101" priority="102" stopIfTrue="1">
      <formula>$A176&lt;&gt;0</formula>
    </cfRule>
  </conditionalFormatting>
  <conditionalFormatting sqref="L178:O178">
    <cfRule type="expression" dxfId="100" priority="101" stopIfTrue="1">
      <formula>$A178&lt;&gt;0</formula>
    </cfRule>
  </conditionalFormatting>
  <conditionalFormatting sqref="K179">
    <cfRule type="expression" dxfId="99" priority="100" stopIfTrue="1">
      <formula>$A176&lt;&gt;0</formula>
    </cfRule>
  </conditionalFormatting>
  <conditionalFormatting sqref="L179:O179">
    <cfRule type="expression" dxfId="98" priority="99" stopIfTrue="1">
      <formula>$A179&lt;&gt;0</formula>
    </cfRule>
  </conditionalFormatting>
  <conditionalFormatting sqref="K180:K181">
    <cfRule type="expression" dxfId="97" priority="98" stopIfTrue="1">
      <formula>$A176&lt;&gt;0</formula>
    </cfRule>
  </conditionalFormatting>
  <conditionalFormatting sqref="L180:O180">
    <cfRule type="expression" dxfId="96" priority="97" stopIfTrue="1">
      <formula>AND($A180&lt;&gt;0,TRIM($L180)="")</formula>
    </cfRule>
  </conditionalFormatting>
  <conditionalFormatting sqref="P180:Q180">
    <cfRule type="expression" dxfId="95" priority="96" stopIfTrue="1">
      <formula>AND($A180&lt;&gt;0,TRIM($P180)="")</formula>
    </cfRule>
  </conditionalFormatting>
  <conditionalFormatting sqref="I208:L208">
    <cfRule type="expression" dxfId="94" priority="95" stopIfTrue="1">
      <formula>TRIM($I208)=""</formula>
    </cfRule>
  </conditionalFormatting>
  <conditionalFormatting sqref="O208:P208">
    <cfRule type="expression" dxfId="93" priority="94" stopIfTrue="1">
      <formula>OR(NOT(ISNUMBER(VALUE($O208))), TRIM($O208)="", LEN($O208)&gt;6)</formula>
    </cfRule>
  </conditionalFormatting>
  <conditionalFormatting sqref="I210:L210">
    <cfRule type="expression" dxfId="92" priority="93" stopIfTrue="1">
      <formula>TRIM($I210)=""</formula>
    </cfRule>
  </conditionalFormatting>
  <conditionalFormatting sqref="L215">
    <cfRule type="expression" dxfId="91" priority="92" stopIfTrue="1">
      <formula>希望&lt;&gt;0</formula>
    </cfRule>
  </conditionalFormatting>
  <conditionalFormatting sqref="M215:Q215">
    <cfRule type="expression" dxfId="90" priority="91" stopIfTrue="1">
      <formula>AND(TRIM(L215)&lt;&gt;"", TRIM(M215)="")</formula>
    </cfRule>
  </conditionalFormatting>
  <conditionalFormatting sqref="R215:T215">
    <cfRule type="expression" dxfId="89" priority="90" stopIfTrue="1">
      <formula>AND(TRIM(L215)&lt;&gt;"", TRIM(R215)="")</formula>
    </cfRule>
  </conditionalFormatting>
  <conditionalFormatting sqref="L216">
    <cfRule type="expression" dxfId="88" priority="89" stopIfTrue="1">
      <formula>希望&lt;&gt;0</formula>
    </cfRule>
  </conditionalFormatting>
  <conditionalFormatting sqref="M216:Q216">
    <cfRule type="expression" dxfId="87" priority="88" stopIfTrue="1">
      <formula>AND(TRIM(L216)&lt;&gt;"", TRIM(M216)="")</formula>
    </cfRule>
  </conditionalFormatting>
  <conditionalFormatting sqref="R216:T216">
    <cfRule type="expression" dxfId="86" priority="87" stopIfTrue="1">
      <formula>AND(TRIM(L216)&lt;&gt;"", TRIM(R216)="")</formula>
    </cfRule>
  </conditionalFormatting>
  <conditionalFormatting sqref="L217">
    <cfRule type="expression" dxfId="85" priority="86" stopIfTrue="1">
      <formula>希望&lt;&gt;0</formula>
    </cfRule>
  </conditionalFormatting>
  <conditionalFormatting sqref="M217:Q217">
    <cfRule type="expression" dxfId="84" priority="85" stopIfTrue="1">
      <formula>AND(TRIM(L217)&lt;&gt;"", TRIM(M217)="")</formula>
    </cfRule>
  </conditionalFormatting>
  <conditionalFormatting sqref="R217:T217">
    <cfRule type="expression" dxfId="83" priority="84" stopIfTrue="1">
      <formula>AND(TRIM(L217)&lt;&gt;"", TRIM(R217)="")</formula>
    </cfRule>
  </conditionalFormatting>
  <conditionalFormatting sqref="L218">
    <cfRule type="expression" dxfId="82" priority="83" stopIfTrue="1">
      <formula>希望&lt;&gt;0</formula>
    </cfRule>
  </conditionalFormatting>
  <conditionalFormatting sqref="M218:Q218">
    <cfRule type="expression" dxfId="81" priority="82" stopIfTrue="1">
      <formula>AND(TRIM(L218)&lt;&gt;"", TRIM(M218)="")</formula>
    </cfRule>
  </conditionalFormatting>
  <conditionalFormatting sqref="R218:T218">
    <cfRule type="expression" dxfId="80" priority="81" stopIfTrue="1">
      <formula>AND(TRIM(L218)&lt;&gt;"", TRIM(R218)="")</formula>
    </cfRule>
  </conditionalFormatting>
  <conditionalFormatting sqref="L219">
    <cfRule type="expression" dxfId="79" priority="80" stopIfTrue="1">
      <formula>希望&lt;&gt;0</formula>
    </cfRule>
  </conditionalFormatting>
  <conditionalFormatting sqref="M219:Q219">
    <cfRule type="expression" dxfId="78" priority="79" stopIfTrue="1">
      <formula>AND(TRIM(L219)&lt;&gt;"", TRIM(M219)="")</formula>
    </cfRule>
  </conditionalFormatting>
  <conditionalFormatting sqref="R219:T219">
    <cfRule type="expression" dxfId="77" priority="78" stopIfTrue="1">
      <formula>AND(TRIM(L219)&lt;&gt;"", TRIM(R219)="")</formula>
    </cfRule>
  </conditionalFormatting>
  <conditionalFormatting sqref="L220">
    <cfRule type="expression" dxfId="76" priority="77" stopIfTrue="1">
      <formula>希望&lt;&gt;0</formula>
    </cfRule>
  </conditionalFormatting>
  <conditionalFormatting sqref="M220:Q220">
    <cfRule type="expression" dxfId="75" priority="76" stopIfTrue="1">
      <formula>AND(TRIM(L220)&lt;&gt;"", TRIM(M220)="")</formula>
    </cfRule>
  </conditionalFormatting>
  <conditionalFormatting sqref="R220:T220">
    <cfRule type="expression" dxfId="74" priority="75" stopIfTrue="1">
      <formula>AND(TRIM(L220)&lt;&gt;"", TRIM(R220)="")</formula>
    </cfRule>
  </conditionalFormatting>
  <conditionalFormatting sqref="L221">
    <cfRule type="expression" dxfId="73" priority="74" stopIfTrue="1">
      <formula>希望&lt;&gt;0</formula>
    </cfRule>
  </conditionalFormatting>
  <conditionalFormatting sqref="M221:Q221">
    <cfRule type="expression" dxfId="72" priority="73" stopIfTrue="1">
      <formula>AND(TRIM(L221)&lt;&gt;"", TRIM(M221)="")</formula>
    </cfRule>
  </conditionalFormatting>
  <conditionalFormatting sqref="R221:T221">
    <cfRule type="expression" dxfId="71" priority="72" stopIfTrue="1">
      <formula>AND(TRIM(L221)&lt;&gt;"", TRIM(R221)="")</formula>
    </cfRule>
  </conditionalFormatting>
  <conditionalFormatting sqref="L222">
    <cfRule type="expression" dxfId="70" priority="71" stopIfTrue="1">
      <formula>希望&lt;&gt;0</formula>
    </cfRule>
  </conditionalFormatting>
  <conditionalFormatting sqref="M222:Q222">
    <cfRule type="expression" dxfId="69" priority="70" stopIfTrue="1">
      <formula>AND(TRIM(L222)&lt;&gt;"", TRIM(M222)="")</formula>
    </cfRule>
  </conditionalFormatting>
  <conditionalFormatting sqref="R222:T222">
    <cfRule type="expression" dxfId="68" priority="69" stopIfTrue="1">
      <formula>AND(TRIM(L222)&lt;&gt;"", TRIM(R222)="")</formula>
    </cfRule>
  </conditionalFormatting>
  <conditionalFormatting sqref="L223">
    <cfRule type="expression" dxfId="67" priority="68" stopIfTrue="1">
      <formula>希望&lt;&gt;0</formula>
    </cfRule>
  </conditionalFormatting>
  <conditionalFormatting sqref="M223:Q223">
    <cfRule type="expression" dxfId="66" priority="67" stopIfTrue="1">
      <formula>AND(TRIM(L223)&lt;&gt;"", TRIM(M223)="")</formula>
    </cfRule>
  </conditionalFormatting>
  <conditionalFormatting sqref="R223:T223">
    <cfRule type="expression" dxfId="65" priority="66" stopIfTrue="1">
      <formula>AND(TRIM(L223)&lt;&gt;"", TRIM(R223)="")</formula>
    </cfRule>
  </conditionalFormatting>
  <conditionalFormatting sqref="L224">
    <cfRule type="expression" dxfId="64" priority="65" stopIfTrue="1">
      <formula>希望&lt;&gt;0</formula>
    </cfRule>
  </conditionalFormatting>
  <conditionalFormatting sqref="M224:Q224">
    <cfRule type="expression" dxfId="63" priority="64" stopIfTrue="1">
      <formula>AND(TRIM(L224)&lt;&gt;"", TRIM(M224)="")</formula>
    </cfRule>
  </conditionalFormatting>
  <conditionalFormatting sqref="R224:T224">
    <cfRule type="expression" dxfId="62" priority="63" stopIfTrue="1">
      <formula>AND(TRIM(L224)&lt;&gt;"", TRIM(R224)="")</formula>
    </cfRule>
  </conditionalFormatting>
  <conditionalFormatting sqref="L225">
    <cfRule type="expression" dxfId="61" priority="62" stopIfTrue="1">
      <formula>希望&lt;&gt;0</formula>
    </cfRule>
  </conditionalFormatting>
  <conditionalFormatting sqref="M225:Q225">
    <cfRule type="expression" dxfId="60" priority="61" stopIfTrue="1">
      <formula>AND(TRIM(L225)&lt;&gt;"", TRIM(M225)="")</formula>
    </cfRule>
  </conditionalFormatting>
  <conditionalFormatting sqref="R225:T225">
    <cfRule type="expression" dxfId="59" priority="60" stopIfTrue="1">
      <formula>AND(TRIM(L225)&lt;&gt;"", TRIM(R225)="")</formula>
    </cfRule>
  </conditionalFormatting>
  <conditionalFormatting sqref="L226">
    <cfRule type="expression" dxfId="58" priority="59" stopIfTrue="1">
      <formula>希望&lt;&gt;0</formula>
    </cfRule>
  </conditionalFormatting>
  <conditionalFormatting sqref="M226:Q226">
    <cfRule type="expression" dxfId="57" priority="58" stopIfTrue="1">
      <formula>AND(TRIM(L226)&lt;&gt;"", TRIM(M226)="")</formula>
    </cfRule>
  </conditionalFormatting>
  <conditionalFormatting sqref="R226:T226">
    <cfRule type="expression" dxfId="56" priority="57" stopIfTrue="1">
      <formula>AND(TRIM(L226)&lt;&gt;"", TRIM(R226)="")</formula>
    </cfRule>
  </conditionalFormatting>
  <conditionalFormatting sqref="L227">
    <cfRule type="expression" dxfId="55" priority="56" stopIfTrue="1">
      <formula>希望&lt;&gt;0</formula>
    </cfRule>
  </conditionalFormatting>
  <conditionalFormatting sqref="M227:Q227">
    <cfRule type="expression" dxfId="54" priority="55" stopIfTrue="1">
      <formula>AND(TRIM(L227)&lt;&gt;"", TRIM(M227)="")</formula>
    </cfRule>
  </conditionalFormatting>
  <conditionalFormatting sqref="R227:T227">
    <cfRule type="expression" dxfId="53" priority="54" stopIfTrue="1">
      <formula>AND(TRIM(L227)&lt;&gt;"", TRIM(R227)="")</formula>
    </cfRule>
  </conditionalFormatting>
  <conditionalFormatting sqref="L228">
    <cfRule type="expression" dxfId="52" priority="53" stopIfTrue="1">
      <formula>希望&lt;&gt;0</formula>
    </cfRule>
  </conditionalFormatting>
  <conditionalFormatting sqref="M228:Q228">
    <cfRule type="expression" dxfId="51" priority="52" stopIfTrue="1">
      <formula>AND(TRIM(L228)&lt;&gt;"", TRIM(M228)="")</formula>
    </cfRule>
  </conditionalFormatting>
  <conditionalFormatting sqref="R228:T228">
    <cfRule type="expression" dxfId="50" priority="51" stopIfTrue="1">
      <formula>AND(TRIM(L228)&lt;&gt;"", TRIM(R228)="")</formula>
    </cfRule>
  </conditionalFormatting>
  <conditionalFormatting sqref="L229">
    <cfRule type="expression" dxfId="49" priority="50" stopIfTrue="1">
      <formula>希望&lt;&gt;0</formula>
    </cfRule>
  </conditionalFormatting>
  <conditionalFormatting sqref="M229:Q229">
    <cfRule type="expression" dxfId="48" priority="49" stopIfTrue="1">
      <formula>AND(TRIM(L229)&lt;&gt;"", TRIM(M229)="")</formula>
    </cfRule>
  </conditionalFormatting>
  <conditionalFormatting sqref="R229:T229">
    <cfRule type="expression" dxfId="47" priority="48" stopIfTrue="1">
      <formula>AND(TRIM(L229)&lt;&gt;"", TRIM(R229)="")</formula>
    </cfRule>
  </conditionalFormatting>
  <conditionalFormatting sqref="L230">
    <cfRule type="expression" dxfId="46" priority="47" stopIfTrue="1">
      <formula>希望&lt;&gt;0</formula>
    </cfRule>
  </conditionalFormatting>
  <conditionalFormatting sqref="M230:Q230">
    <cfRule type="expression" dxfId="45" priority="46" stopIfTrue="1">
      <formula>AND(TRIM(L230)&lt;&gt;"", TRIM(M230)="")</formula>
    </cfRule>
  </conditionalFormatting>
  <conditionalFormatting sqref="R230:T230">
    <cfRule type="expression" dxfId="44" priority="45" stopIfTrue="1">
      <formula>AND(TRIM(L230)&lt;&gt;"", TRIM(R230)="")</formula>
    </cfRule>
  </conditionalFormatting>
  <conditionalFormatting sqref="L231">
    <cfRule type="expression" dxfId="43" priority="44" stopIfTrue="1">
      <formula>希望&lt;&gt;0</formula>
    </cfRule>
  </conditionalFormatting>
  <conditionalFormatting sqref="M231:Q231">
    <cfRule type="expression" dxfId="42" priority="43" stopIfTrue="1">
      <formula>AND(TRIM(L231)&lt;&gt;"", TRIM(M231)="")</formula>
    </cfRule>
  </conditionalFormatting>
  <conditionalFormatting sqref="R231:T231">
    <cfRule type="expression" dxfId="41" priority="42" stopIfTrue="1">
      <formula>AND(TRIM(L231)&lt;&gt;"", TRIM(R231)="")</formula>
    </cfRule>
  </conditionalFormatting>
  <conditionalFormatting sqref="L232">
    <cfRule type="expression" dxfId="40" priority="41" stopIfTrue="1">
      <formula>希望&lt;&gt;0</formula>
    </cfRule>
  </conditionalFormatting>
  <conditionalFormatting sqref="M232:Q232">
    <cfRule type="expression" dxfId="39" priority="40" stopIfTrue="1">
      <formula>AND(TRIM(L232)&lt;&gt;"", TRIM(M232)="")</formula>
    </cfRule>
  </conditionalFormatting>
  <conditionalFormatting sqref="R232:T232">
    <cfRule type="expression" dxfId="38" priority="39" stopIfTrue="1">
      <formula>AND(TRIM(L232)&lt;&gt;"", TRIM(R232)="")</formula>
    </cfRule>
  </conditionalFormatting>
  <conditionalFormatting sqref="L233">
    <cfRule type="expression" dxfId="37" priority="38" stopIfTrue="1">
      <formula>希望&lt;&gt;0</formula>
    </cfRule>
  </conditionalFormatting>
  <conditionalFormatting sqref="M233:Q233">
    <cfRule type="expression" dxfId="36" priority="37" stopIfTrue="1">
      <formula>AND(TRIM(L233)&lt;&gt;"", TRIM(M233)="")</formula>
    </cfRule>
  </conditionalFormatting>
  <conditionalFormatting sqref="R233:T233">
    <cfRule type="expression" dxfId="35" priority="36" stopIfTrue="1">
      <formula>AND(TRIM(L233)&lt;&gt;"", TRIM(R233)="")</formula>
    </cfRule>
  </conditionalFormatting>
  <conditionalFormatting sqref="L234">
    <cfRule type="expression" dxfId="34" priority="35" stopIfTrue="1">
      <formula>希望&lt;&gt;0</formula>
    </cfRule>
  </conditionalFormatting>
  <conditionalFormatting sqref="M234:Q234">
    <cfRule type="expression" dxfId="33" priority="34" stopIfTrue="1">
      <formula>AND(TRIM(L234)&lt;&gt;"", TRIM(M234)="")</formula>
    </cfRule>
  </conditionalFormatting>
  <conditionalFormatting sqref="R234:T234">
    <cfRule type="expression" dxfId="32" priority="33" stopIfTrue="1">
      <formula>AND(TRIM(L234)&lt;&gt;"", TRIM(R234)="")</formula>
    </cfRule>
  </conditionalFormatting>
  <conditionalFormatting sqref="L235">
    <cfRule type="expression" dxfId="31" priority="32" stopIfTrue="1">
      <formula>希望&lt;&gt;0</formula>
    </cfRule>
  </conditionalFormatting>
  <conditionalFormatting sqref="M235:Q235">
    <cfRule type="expression" dxfId="30" priority="31" stopIfTrue="1">
      <formula>AND(TRIM(L235)&lt;&gt;"", TRIM(M235)="")</formula>
    </cfRule>
  </conditionalFormatting>
  <conditionalFormatting sqref="R235:T235">
    <cfRule type="expression" dxfId="29" priority="30" stopIfTrue="1">
      <formula>AND(TRIM(L235)&lt;&gt;"", TRIM(R235)="")</formula>
    </cfRule>
  </conditionalFormatting>
  <conditionalFormatting sqref="L236">
    <cfRule type="expression" dxfId="28" priority="29" stopIfTrue="1">
      <formula>希望&lt;&gt;0</formula>
    </cfRule>
  </conditionalFormatting>
  <conditionalFormatting sqref="M236:Q236">
    <cfRule type="expression" dxfId="27" priority="28" stopIfTrue="1">
      <formula>AND(TRIM(L236)&lt;&gt;"", TRIM(M236)="")</formula>
    </cfRule>
  </conditionalFormatting>
  <conditionalFormatting sqref="R236:T236">
    <cfRule type="expression" dxfId="26" priority="27" stopIfTrue="1">
      <formula>AND(TRIM(L236)&lt;&gt;"", TRIM(R236)="")</formula>
    </cfRule>
  </conditionalFormatting>
  <conditionalFormatting sqref="L237">
    <cfRule type="expression" dxfId="25" priority="26" stopIfTrue="1">
      <formula>希望&lt;&gt;0</formula>
    </cfRule>
  </conditionalFormatting>
  <conditionalFormatting sqref="M237:Q237">
    <cfRule type="expression" dxfId="24" priority="25" stopIfTrue="1">
      <formula>AND(TRIM(L237)&lt;&gt;"", TRIM(M237)="")</formula>
    </cfRule>
  </conditionalFormatting>
  <conditionalFormatting sqref="R237:T237">
    <cfRule type="expression" dxfId="23" priority="24" stopIfTrue="1">
      <formula>AND(TRIM(L237)&lt;&gt;"", TRIM(R237)="")</formula>
    </cfRule>
  </conditionalFormatting>
  <conditionalFormatting sqref="L238">
    <cfRule type="expression" dxfId="22" priority="23" stopIfTrue="1">
      <formula>希望&lt;&gt;0</formula>
    </cfRule>
  </conditionalFormatting>
  <conditionalFormatting sqref="M238:Q238">
    <cfRule type="expression" dxfId="21" priority="22" stopIfTrue="1">
      <formula>AND(TRIM(L238)&lt;&gt;"", TRIM(M238)="")</formula>
    </cfRule>
  </conditionalFormatting>
  <conditionalFormatting sqref="R238:T238">
    <cfRule type="expression" dxfId="20" priority="21" stopIfTrue="1">
      <formula>AND(TRIM(L238)&lt;&gt;"", TRIM(R238)="")</formula>
    </cfRule>
  </conditionalFormatting>
  <conditionalFormatting sqref="L239">
    <cfRule type="expression" dxfId="19" priority="20" stopIfTrue="1">
      <formula>希望&lt;&gt;0</formula>
    </cfRule>
  </conditionalFormatting>
  <conditionalFormatting sqref="M239:Q239">
    <cfRule type="expression" dxfId="18" priority="19" stopIfTrue="1">
      <formula>AND(TRIM(L239)&lt;&gt;"", TRIM(M239)="")</formula>
    </cfRule>
  </conditionalFormatting>
  <conditionalFormatting sqref="R239:T239">
    <cfRule type="expression" dxfId="17" priority="18" stopIfTrue="1">
      <formula>AND(TRIM(L239)&lt;&gt;"", TRIM(R239)="")</formula>
    </cfRule>
  </conditionalFormatting>
  <conditionalFormatting sqref="L240">
    <cfRule type="expression" dxfId="16" priority="17" stopIfTrue="1">
      <formula>希望&lt;&gt;0</formula>
    </cfRule>
  </conditionalFormatting>
  <conditionalFormatting sqref="M240:Q240">
    <cfRule type="expression" dxfId="15" priority="16" stopIfTrue="1">
      <formula>AND(TRIM(L240)&lt;&gt;"", TRIM(M240)="")</formula>
    </cfRule>
  </conditionalFormatting>
  <conditionalFormatting sqref="R240:T240">
    <cfRule type="expression" dxfId="14" priority="15" stopIfTrue="1">
      <formula>AND(TRIM(L240)&lt;&gt;"", TRIM(R240)="")</formula>
    </cfRule>
  </conditionalFormatting>
  <conditionalFormatting sqref="L241">
    <cfRule type="expression" dxfId="13" priority="14" stopIfTrue="1">
      <formula>希望&lt;&gt;0</formula>
    </cfRule>
  </conditionalFormatting>
  <conditionalFormatting sqref="M241:Q241">
    <cfRule type="expression" dxfId="12" priority="13" stopIfTrue="1">
      <formula>AND(TRIM(L241)&lt;&gt;"", TRIM(M241)="")</formula>
    </cfRule>
  </conditionalFormatting>
  <conditionalFormatting sqref="R241:T241">
    <cfRule type="expression" dxfId="11" priority="12" stopIfTrue="1">
      <formula>AND(TRIM(L241)&lt;&gt;"", TRIM(R241)="")</formula>
    </cfRule>
  </conditionalFormatting>
  <conditionalFormatting sqref="L242">
    <cfRule type="expression" dxfId="10" priority="11" stopIfTrue="1">
      <formula>希望&lt;&gt;0</formula>
    </cfRule>
  </conditionalFormatting>
  <conditionalFormatting sqref="M242:Q242">
    <cfRule type="expression" dxfId="9" priority="10" stopIfTrue="1">
      <formula>AND(TRIM(L242)&lt;&gt;"", TRIM(M242)="")</formula>
    </cfRule>
  </conditionalFormatting>
  <conditionalFormatting sqref="R242:T242">
    <cfRule type="expression" dxfId="8" priority="9" stopIfTrue="1">
      <formula>AND(TRIM(L242)&lt;&gt;"", TRIM(R242)="")</formula>
    </cfRule>
  </conditionalFormatting>
  <conditionalFormatting sqref="L243">
    <cfRule type="expression" dxfId="7" priority="8" stopIfTrue="1">
      <formula>希望&lt;&gt;0</formula>
    </cfRule>
  </conditionalFormatting>
  <conditionalFormatting sqref="M243:Q243">
    <cfRule type="expression" dxfId="6" priority="7" stopIfTrue="1">
      <formula>AND(TRIM(L243)&lt;&gt;"", TRIM(M243)="")</formula>
    </cfRule>
  </conditionalFormatting>
  <conditionalFormatting sqref="R243:T243">
    <cfRule type="expression" dxfId="5" priority="6" stopIfTrue="1">
      <formula>AND(TRIM(L243)&lt;&gt;"", TRIM(R243)="")</formula>
    </cfRule>
  </conditionalFormatting>
  <conditionalFormatting sqref="L244">
    <cfRule type="expression" dxfId="4" priority="5" stopIfTrue="1">
      <formula>希望&lt;&gt;0</formula>
    </cfRule>
  </conditionalFormatting>
  <conditionalFormatting sqref="M244:Q244">
    <cfRule type="expression" dxfId="3" priority="4" stopIfTrue="1">
      <formula>AND(TRIM(L244)&lt;&gt;"", TRIM(M244)="")</formula>
    </cfRule>
  </conditionalFormatting>
  <conditionalFormatting sqref="R244:T244">
    <cfRule type="expression" dxfId="2" priority="3" stopIfTrue="1">
      <formula>AND(TRIM(L244)&lt;&gt;"", TRIM(R244)="")</formula>
    </cfRule>
  </conditionalFormatting>
  <conditionalFormatting sqref="M245:Q245">
    <cfRule type="expression" dxfId="1" priority="2" stopIfTrue="1">
      <formula>TRIM($M245)=""</formula>
    </cfRule>
  </conditionalFormatting>
  <conditionalFormatting sqref="E248:U248">
    <cfRule type="expression" dxfId="0" priority="1" stopIfTrue="1">
      <formula>AND(TRIM(L244)&lt;&gt;"", TRIM(E248)="")</formula>
    </cfRule>
  </conditionalFormatting>
  <dataValidations count="371">
    <dataValidation type="whole" imeMode="halfAlpha" allowBlank="1" showInputMessage="1" showErrorMessage="1" error="7桁の数字を入力してください" sqref="I20:M20" xr:uid="{CF85FFCB-2B56-41CE-95C5-64D9307472F2}">
      <formula1>0</formula1>
      <formula2>9999999</formula2>
    </dataValidation>
    <dataValidation errorStyle="warning" imeMode="hiragana" allowBlank="1" showInputMessage="1" showErrorMessage="1" sqref="I22:U22" xr:uid="{21DF777E-AC48-4223-8EBB-FC88A205597C}"/>
    <dataValidation errorStyle="warning" imeMode="fullKatakana" allowBlank="1" showInputMessage="1" showErrorMessage="1" sqref="I24:U24" xr:uid="{39FA0A2D-2F77-4A77-B1D7-72A915E0E0A2}"/>
    <dataValidation errorStyle="warning" imeMode="hiragana" allowBlank="1" showInputMessage="1" showErrorMessage="1" sqref="I26:U26" xr:uid="{FA2C522D-9210-4F02-B383-F84EF80CAECF}"/>
    <dataValidation errorStyle="warning" imeMode="hiragana" allowBlank="1" showInputMessage="1" showErrorMessage="1" sqref="I28:U28" xr:uid="{8BEBA9E7-324D-4EA1-A4C8-5C19C17F9D7E}"/>
    <dataValidation errorStyle="warning" imeMode="fullKatakana" allowBlank="1" showInputMessage="1" showErrorMessage="1" sqref="I30:U30" xr:uid="{7244FB3F-6FBC-401B-9F98-1F8DDFD47F6F}"/>
    <dataValidation errorStyle="warning" imeMode="hiragana" allowBlank="1" showInputMessage="1" showErrorMessage="1" sqref="I32:U32" xr:uid="{99858E4D-CEB9-472D-A20A-1F45BDF138DE}"/>
    <dataValidation errorStyle="warning" imeMode="halfAlpha" allowBlank="1" showInputMessage="1" showErrorMessage="1" sqref="I34:M34" xr:uid="{71CD01ED-AD66-419C-B0FF-CECF6848A029}"/>
    <dataValidation errorStyle="warning" imeMode="halfAlpha" allowBlank="1" showInputMessage="1" showErrorMessage="1" sqref="I36:M36" xr:uid="{ED77C199-8484-446A-8389-EE864F3A39EC}"/>
    <dataValidation errorStyle="warning" imeMode="halfAlpha" allowBlank="1" showInputMessage="1" showErrorMessage="1" sqref="I38:U38" xr:uid="{5117AFA7-DA58-4792-8891-66ECAD05CE13}"/>
    <dataValidation type="list" imeMode="halfAlpha" allowBlank="1" showInputMessage="1" showErrorMessage="1" error="リストから選択してください" sqref="I40:M40" xr:uid="{93B69DA4-43EB-407C-B53D-0360C070BED6}">
      <formula1>"一致する,一致しない"</formula1>
    </dataValidation>
    <dataValidation type="list" imeMode="halfAlpha" allowBlank="1" showInputMessage="1" showErrorMessage="1" error="リストから選択してください" sqref="I63:M63" xr:uid="{284BC21A-57E5-47EB-A8E3-78E5645323DC}">
      <formula1>"しない,する"</formula1>
    </dataValidation>
    <dataValidation type="whole" imeMode="halfAlpha" allowBlank="1" showInputMessage="1" showErrorMessage="1" error="7桁の数字を入力してください" sqref="I69:M69" xr:uid="{21929780-ACD9-446D-8BAD-499CC7EBCD35}">
      <formula1>0</formula1>
      <formula2>9999999</formula2>
    </dataValidation>
    <dataValidation errorStyle="warning" imeMode="hiragana" allowBlank="1" showInputMessage="1" showErrorMessage="1" sqref="I71:U71" xr:uid="{2815ECE6-0A3D-4C4F-87A6-3D3C9CD68DBA}"/>
    <dataValidation errorStyle="warning" imeMode="fullKatakana" allowBlank="1" showInputMessage="1" showErrorMessage="1" sqref="I73:U73" xr:uid="{69E8EF96-8870-41B4-A9B7-D2A959E16D1D}"/>
    <dataValidation errorStyle="warning" imeMode="hiragana" allowBlank="1" showInputMessage="1" showErrorMessage="1" sqref="I75:U75" xr:uid="{BCD99075-9BC6-4801-86FA-3EB5BB0103EE}"/>
    <dataValidation errorStyle="warning" imeMode="hiragana" allowBlank="1" showInputMessage="1" showErrorMessage="1" sqref="I77:U77" xr:uid="{6B0A1CEF-D298-4F47-A351-195FF38FEE46}"/>
    <dataValidation errorStyle="warning" imeMode="fullKatakana" allowBlank="1" showInputMessage="1" showErrorMessage="1" sqref="I79:U79" xr:uid="{53C23A84-8F00-48ED-AAF1-497D70F49977}"/>
    <dataValidation errorStyle="warning" imeMode="hiragana" allowBlank="1" showInputMessage="1" showErrorMessage="1" sqref="I81:U81" xr:uid="{13798874-F314-40EE-9DDE-4A62A91D0846}"/>
    <dataValidation errorStyle="warning" imeMode="halfAlpha" allowBlank="1" showInputMessage="1" showErrorMessage="1" sqref="I83:M83" xr:uid="{EA36953C-2CCE-4B11-83A2-B0825339156F}"/>
    <dataValidation errorStyle="warning" imeMode="halfAlpha" allowBlank="1" showInputMessage="1" showErrorMessage="1" sqref="I85:M85" xr:uid="{E2390774-C150-4687-AF48-3D02D1AA83AD}"/>
    <dataValidation errorStyle="warning" imeMode="halfAlpha" allowBlank="1" showInputMessage="1" showErrorMessage="1" sqref="I87:U87" xr:uid="{63DF6708-57BF-48E7-9B42-BBFE3860227B}"/>
    <dataValidation errorStyle="warning" imeMode="hiragana" allowBlank="1" showInputMessage="1" showErrorMessage="1" sqref="I112:U112" xr:uid="{1BA0BFA9-F8C2-457E-AE46-8D70DB711222}"/>
    <dataValidation errorStyle="warning" imeMode="fullKatakana" allowBlank="1" showInputMessage="1" showErrorMessage="1" sqref="I114:U114" xr:uid="{F6AC84F3-B5A5-44B1-9E63-08B0865C659F}"/>
    <dataValidation errorStyle="warning" imeMode="hiragana" allowBlank="1" showInputMessage="1" showErrorMessage="1" sqref="I116:U116" xr:uid="{553E57B3-2FD0-4A68-AA72-40043BAC9798}"/>
    <dataValidation errorStyle="warning" imeMode="halfAlpha" allowBlank="1" showInputMessage="1" showErrorMessage="1" sqref="I118:M118" xr:uid="{48823F80-D32F-402B-8C75-5350C5A453D0}"/>
    <dataValidation errorStyle="warning" imeMode="halfAlpha" allowBlank="1" showInputMessage="1" showErrorMessage="1" sqref="P118" xr:uid="{8FA2A93E-D8D7-4860-B0E6-52DF0120ABCD}"/>
    <dataValidation errorStyle="warning" imeMode="halfAlpha" allowBlank="1" showInputMessage="1" showErrorMessage="1" sqref="I120:M120" xr:uid="{83AE306F-B9A4-42AE-91B7-893F8E3FD71D}"/>
    <dataValidation errorStyle="warning" imeMode="halfAlpha" allowBlank="1" showInputMessage="1" showErrorMessage="1" sqref="I122:U122" xr:uid="{134CFB8C-D796-4D24-BA93-F870AF48D67D}"/>
    <dataValidation type="list" imeMode="halfAlpha" allowBlank="1" showInputMessage="1" showErrorMessage="1" error="リストから選択してください" sqref="I149:M149" xr:uid="{135B995A-5ECC-40AA-AD14-6E443D228E37}">
      <formula1>"しない,する"</formula1>
    </dataValidation>
    <dataValidation type="whole" imeMode="halfAlpha" allowBlank="1" showInputMessage="1" showErrorMessage="1" error="7桁の数字を入力してください" sqref="I151:M151" xr:uid="{14150E16-24D9-4C69-8897-742DBFD1D72B}">
      <formula1>0</formula1>
      <formula2>9999999</formula2>
    </dataValidation>
    <dataValidation errorStyle="warning" imeMode="hiragana" allowBlank="1" showInputMessage="1" showErrorMessage="1" sqref="I153:U153" xr:uid="{E00F7EDE-F718-4454-8C08-43A47B2AFB61}"/>
    <dataValidation errorStyle="warning" imeMode="fullKatakana" allowBlank="1" showInputMessage="1" showErrorMessage="1" sqref="I155:U155" xr:uid="{C825095F-F169-4D96-A676-3210E05C8A12}"/>
    <dataValidation errorStyle="warning" imeMode="hiragana" allowBlank="1" showInputMessage="1" showErrorMessage="1" sqref="I157:U157" xr:uid="{6EB71DE8-D00A-450C-A4B1-5BB8EA57BF4F}"/>
    <dataValidation errorStyle="warning" imeMode="halfAlpha" allowBlank="1" showInputMessage="1" showErrorMessage="1" sqref="I159:M159" xr:uid="{9E8D036C-0CE0-484B-B484-901B4ACD1664}"/>
    <dataValidation errorStyle="warning" imeMode="halfAlpha" allowBlank="1" showInputMessage="1" showErrorMessage="1" sqref="I161:M161" xr:uid="{BE57A5AF-F341-4B75-8171-4C65F741C29C}"/>
    <dataValidation type="list" imeMode="halfAlpha" allowBlank="1" showInputMessage="1" showErrorMessage="1" error="リストから選択してください" sqref="I168:M168" xr:uid="{AB961456-51F1-4F84-8A7C-4DDE868E3F51}">
      <formula1>"新規,更新,　"</formula1>
    </dataValidation>
    <dataValidation type="list" imeMode="halfAlpha" allowBlank="1" showInputMessage="1" showErrorMessage="1" error="リストから選択してください" sqref="I170:M170" xr:uid="{7EEF0E24-496D-43BF-8F91-32C82D8742FC}">
      <formula1>"課税業者,免税業者,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I172:M172" xr:uid="{1660253D-358F-41F7-9B71-7CC074D015D4}">
      <formula1>-9999999999</formula1>
      <formula2>9999999999</formula2>
    </dataValidation>
    <dataValidation type="list" imeMode="halfAlpha" allowBlank="1" showInputMessage="1" showErrorMessage="1" error="リストから選択してください" sqref="K177" xr:uid="{1B2D6414-9C6F-4A49-961B-014C6F72B6EC}">
      <formula1>"○,　"</formula1>
    </dataValidation>
    <dataValidation type="list" imeMode="halfAlpha" allowBlank="1" showInputMessage="1" showErrorMessage="1" error="リストから選択してください" sqref="K178" xr:uid="{74063BA4-E930-4EF9-92A3-1D3B487B77C0}">
      <formula1>"○,　"</formula1>
    </dataValidation>
    <dataValidation errorStyle="warning" imeMode="hiragana" allowBlank="1" showInputMessage="1" showErrorMessage="1" sqref="L178:O178" xr:uid="{D999CB03-D51F-4C0D-8D9E-9045635C4329}"/>
    <dataValidation type="list" imeMode="halfAlpha" allowBlank="1" showInputMessage="1" showErrorMessage="1" error="リストから選択してください" sqref="K179" xr:uid="{F6E11C94-344A-4F71-BE9A-56397D25914B}">
      <formula1>"○,　"</formula1>
    </dataValidation>
    <dataValidation errorStyle="warning" imeMode="hiragana" allowBlank="1" showInputMessage="1" showErrorMessage="1" sqref="L179:O179" xr:uid="{E0D0AC76-EB93-41BA-B8E7-ED129FF49B9A}"/>
    <dataValidation type="list" imeMode="halfAlpha" allowBlank="1" showInputMessage="1" showErrorMessage="1" error="リストから選択してください" sqref="K180:K181" xr:uid="{F3390CBC-FB9D-4F51-AFB3-95B58A7BA8C4}">
      <formula1>"○,　"</formula1>
    </dataValidation>
    <dataValidation errorStyle="warning" imeMode="hiragana" allowBlank="1" showInputMessage="1" showErrorMessage="1" sqref="L180:O180" xr:uid="{C21C58B4-85DB-4F80-B76F-80D633A68B2A}"/>
    <dataValidation type="whole" imeMode="halfAlpha" allowBlank="1" showInputMessage="1" showErrorMessage="1" error="有効な数字を入力してください" sqref="P180:Q180" xr:uid="{949ECA0B-5025-4268-BFEF-4C0C007F3D80}">
      <formula1>0</formula1>
      <formula2>100</formula2>
    </dataValidation>
    <dataValidation errorStyle="warning" imeMode="hiragana" allowBlank="1" showInputMessage="1" showErrorMessage="1" sqref="L181:O181" xr:uid="{00B4F86D-AFFD-4517-A9D1-193A866E7952}"/>
    <dataValidation type="whole" imeMode="halfAlpha" allowBlank="1" showInputMessage="1" showErrorMessage="1" error="有効な数字を入力してください" sqref="P181:Q181" xr:uid="{BEF4C42D-E91C-4A09-A671-4DDD72E4DABA}">
      <formula1>0</formula1>
      <formula2>100</formula2>
    </dataValidation>
    <dataValidation type="whole" imeMode="halfAlpha" allowBlank="1" showInputMessage="1" showErrorMessage="1" error="有効な数字を入力してください" sqref="I183:M183" xr:uid="{D342CCB2-4FBA-4F6B-983E-7BC3AE23932A}">
      <formula1>0</formula1>
      <formula2>9999999999</formula2>
    </dataValidation>
    <dataValidation type="whole" imeMode="halfAlpha" allowBlank="1" showInputMessage="1" showErrorMessage="1" error="有効な数字を入力してください" sqref="I185:M185" xr:uid="{29C9E36C-0C0C-400E-AEF3-FB87380AF7F7}">
      <formula1>0</formula1>
      <formula2>9999999999</formula2>
    </dataValidation>
    <dataValidation type="list" imeMode="halfAlpha" allowBlank="1" showInputMessage="1" showErrorMessage="1" error="リストから選択してください" sqref="I187:M187" xr:uid="{AFE37347-32C3-46AF-81AA-13B50A6C1919}">
      <formula1>"建設業退職金共済組合,中小企業退職金共済事業団,その他の退職金制度,未加入,　"</formula1>
    </dataValidation>
    <dataValidation type="list" imeMode="halfAlpha" allowBlank="1" showInputMessage="1" showErrorMessage="1" error="リストから選択してください" sqref="I192:M192" xr:uid="{4143E47C-B90C-45AF-88BB-3DCF391EA866}">
      <formula1>"有,無,　"</formula1>
    </dataValidation>
    <dataValidation type="list" imeMode="halfAlpha" allowBlank="1" showInputMessage="1" showErrorMessage="1" error="リストから選択してください" sqref="I193:M193" xr:uid="{8BD87C57-3B0B-420A-ADF4-E59AB5EB8BA5}">
      <formula1>"有,無,　"</formula1>
    </dataValidation>
    <dataValidation type="list" imeMode="halfAlpha" allowBlank="1" showInputMessage="1" showErrorMessage="1" error="リストから選択してください" sqref="I194:M194" xr:uid="{40580526-ACC1-4C69-8301-E3063132C864}">
      <formula1>"有,無,　"</formula1>
    </dataValidation>
    <dataValidation type="list" imeMode="halfAlpha" allowBlank="1" showInputMessage="1" showErrorMessage="1" error="リストから選択してください" sqref="I195:M195" xr:uid="{F51B17AD-0DB4-4240-B221-59D8B6C634E9}">
      <formula1>"有,無,　"</formula1>
    </dataValidation>
    <dataValidation errorStyle="warning" imeMode="hiragana" allowBlank="1" showInputMessage="1" showErrorMessage="1" sqref="E199:U199" xr:uid="{FF92FCB5-C27A-484F-A051-785BD84F4334}"/>
    <dataValidation errorStyle="warning" imeMode="hiragana" allowBlank="1" showInputMessage="1" showErrorMessage="1" sqref="E200:U200" xr:uid="{166A140C-DA0E-4CC9-95CC-8F5F4CB9FDDD}"/>
    <dataValidation type="list" imeMode="halfAlpha" allowBlank="1" showInputMessage="1" showErrorMessage="1" error="リストから選択してください" sqref="I208:L208" xr:uid="{CB703F57-07B0-431A-9CC9-4FC6160DBA55}">
      <formula1>許可コード</formula1>
    </dataValidation>
    <dataValidation errorStyle="warning" imeMode="halfAlpha" allowBlank="1" showInputMessage="1" showErrorMessage="1" sqref="O208:P208" xr:uid="{ABD17C5E-6FC4-4FBF-B792-888AF49EF7AB}"/>
    <dataValidation type="date" imeMode="halfAlpha" allowBlank="1" showInputMessage="1" showErrorMessage="1" error="有効な日付を入力してください" sqref="I210:L210" xr:uid="{0F8760A5-241A-4668-A8A7-62F18145F18A}">
      <formula1>92</formula1>
      <formula2>73415</formula2>
    </dataValidation>
    <dataValidation type="list" imeMode="halfAlpha" allowBlank="1" showInputMessage="1" showErrorMessage="1" error="リストから選択してください" sqref="L215" xr:uid="{0EA574D2-C44B-4686-B7A0-8F5BD571F2B0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15:Q215" xr:uid="{63FFD0A7-FA0D-49EE-8E82-F44002A76C8F}">
      <formula1>-9999999999</formula1>
      <formula2>9999999999</formula2>
    </dataValidation>
    <dataValidation type="whole" imeMode="halfAlpha" allowBlank="1" showInputMessage="1" showErrorMessage="1" error="有効な数字を入力してください" sqref="R215:T215" xr:uid="{DEB6A1A4-134F-4284-8D37-E196D74DC36F}">
      <formula1>0</formula1>
      <formula2>100</formula2>
    </dataValidation>
    <dataValidation type="list" imeMode="halfAlpha" allowBlank="1" showInputMessage="1" showErrorMessage="1" error="リストから選択してください" sqref="L216" xr:uid="{EF70E0FE-6792-433A-98CF-E116EF955DB1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16:Q216" xr:uid="{96F9837E-01D1-49CB-BCAA-06F1515E475D}">
      <formula1>-9999999999</formula1>
      <formula2>9999999999</formula2>
    </dataValidation>
    <dataValidation type="whole" imeMode="halfAlpha" allowBlank="1" showInputMessage="1" showErrorMessage="1" error="有効な数字を入力してください" sqref="R216:T216" xr:uid="{3276FF94-C33D-492C-990A-61E8C973EF65}">
      <formula1>0</formula1>
      <formula2>100</formula2>
    </dataValidation>
    <dataValidation type="list" imeMode="halfAlpha" allowBlank="1" showInputMessage="1" showErrorMessage="1" error="リストから選択してください" sqref="L217" xr:uid="{4B57564B-9A5D-42AA-8947-6D422E79A967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17:Q217" xr:uid="{A9385B68-F3D9-4C5E-9379-98D2338509A9}">
      <formula1>-9999999999</formula1>
      <formula2>9999999999</formula2>
    </dataValidation>
    <dataValidation type="whole" imeMode="halfAlpha" allowBlank="1" showInputMessage="1" showErrorMessage="1" error="有効な数字を入力してください" sqref="R217:T217" xr:uid="{D830DF41-7051-4BCB-9C2B-94F20AA461EF}">
      <formula1>0</formula1>
      <formula2>100</formula2>
    </dataValidation>
    <dataValidation type="list" imeMode="halfAlpha" allowBlank="1" showInputMessage="1" showErrorMessage="1" error="リストから選択してください" sqref="L218" xr:uid="{F62080C8-1564-4829-A5A7-649E1D671647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18:Q218" xr:uid="{890810D9-484B-4A56-BBD5-F4C89F645AE5}">
      <formula1>-9999999999</formula1>
      <formula2>9999999999</formula2>
    </dataValidation>
    <dataValidation type="whole" imeMode="halfAlpha" allowBlank="1" showInputMessage="1" showErrorMessage="1" error="有効な数字を入力してください" sqref="R218:T218" xr:uid="{C64A7AC2-CE6B-4A03-89A8-2052648F3B4C}">
      <formula1>0</formula1>
      <formula2>100</formula2>
    </dataValidation>
    <dataValidation type="list" imeMode="halfAlpha" allowBlank="1" showInputMessage="1" showErrorMessage="1" error="リストから選択してください" sqref="L219" xr:uid="{CDB92A31-7771-414B-B49B-B4C1E0A4044B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19:Q219" xr:uid="{DFBF9708-6896-44FD-816A-28E8A1D8809E}">
      <formula1>-9999999999</formula1>
      <formula2>9999999999</formula2>
    </dataValidation>
    <dataValidation type="whole" imeMode="halfAlpha" allowBlank="1" showInputMessage="1" showErrorMessage="1" error="有効な数字を入力してください" sqref="R219:T219" xr:uid="{94AB0CD9-F8FC-47D3-9145-591A55EDDE85}">
      <formula1>0</formula1>
      <formula2>100</formula2>
    </dataValidation>
    <dataValidation type="list" imeMode="halfAlpha" allowBlank="1" showInputMessage="1" showErrorMessage="1" error="リストから選択してください" sqref="L220" xr:uid="{634C3EFC-6D4E-47C6-88A5-539A073CBCE3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20:Q220" xr:uid="{1F331DE0-8FE3-4088-B130-7FF8403DEF13}">
      <formula1>-9999999999</formula1>
      <formula2>9999999999</formula2>
    </dataValidation>
    <dataValidation type="whole" imeMode="halfAlpha" allowBlank="1" showInputMessage="1" showErrorMessage="1" error="有効な数字を入力してください" sqref="R220:T220" xr:uid="{A43F6BF1-1FED-4A8E-B289-BDEB2FE7B3D0}">
      <formula1>0</formula1>
      <formula2>100</formula2>
    </dataValidation>
    <dataValidation type="list" imeMode="halfAlpha" allowBlank="1" showInputMessage="1" showErrorMessage="1" error="リストから選択してください" sqref="L221" xr:uid="{6387AD15-10D4-4509-8D93-45E6C686ED84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21:Q221" xr:uid="{DF27D0D5-67E8-4BE6-83C2-A7726386F476}">
      <formula1>-9999999999</formula1>
      <formula2>9999999999</formula2>
    </dataValidation>
    <dataValidation type="whole" imeMode="halfAlpha" allowBlank="1" showInputMessage="1" showErrorMessage="1" error="有効な数字を入力してください" sqref="R221:T221" xr:uid="{BEB4CDC7-4264-45BA-8B51-2F0F6EDF2D78}">
      <formula1>0</formula1>
      <formula2>100</formula2>
    </dataValidation>
    <dataValidation type="list" imeMode="halfAlpha" allowBlank="1" showInputMessage="1" showErrorMessage="1" error="リストから選択してください" sqref="L222" xr:uid="{D4E14CAB-FB31-49B4-A2DD-C5ECEF2F1B88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22:Q222" xr:uid="{66E06A63-DC20-4101-A4FE-E50D71130567}">
      <formula1>-9999999999</formula1>
      <formula2>9999999999</formula2>
    </dataValidation>
    <dataValidation type="whole" imeMode="halfAlpha" allowBlank="1" showInputMessage="1" showErrorMessage="1" error="有効な数字を入力してください" sqref="R222:T222" xr:uid="{1323410E-1B19-4059-964D-600F2D4F4DEA}">
      <formula1>0</formula1>
      <formula2>100</formula2>
    </dataValidation>
    <dataValidation type="list" imeMode="halfAlpha" allowBlank="1" showInputMessage="1" showErrorMessage="1" error="リストから選択してください" sqref="L223" xr:uid="{6DD957FC-2422-49AA-B284-BA7EDEAE5286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23:Q223" xr:uid="{3D6FAB25-EE2E-4BDB-88F8-402DC9907DBA}">
      <formula1>-9999999999</formula1>
      <formula2>9999999999</formula2>
    </dataValidation>
    <dataValidation type="whole" imeMode="halfAlpha" allowBlank="1" showInputMessage="1" showErrorMessage="1" error="有効な数字を入力してください" sqref="R223:T223" xr:uid="{9E1A58E5-FE23-429E-B9FF-1D301928FD8C}">
      <formula1>0</formula1>
      <formula2>100</formula2>
    </dataValidation>
    <dataValidation type="list" imeMode="halfAlpha" allowBlank="1" showInputMessage="1" showErrorMessage="1" error="リストから選択してください" sqref="L224" xr:uid="{8A6DB065-B77A-40D0-9A71-4E93145D5422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24:Q224" xr:uid="{C38F3722-78D8-4497-A3AA-2EB19E93EB1F}">
      <formula1>-9999999999</formula1>
      <formula2>9999999999</formula2>
    </dataValidation>
    <dataValidation type="whole" imeMode="halfAlpha" allowBlank="1" showInputMessage="1" showErrorMessage="1" error="有効な数字を入力してください" sqref="R224:T224" xr:uid="{3214A9D7-C5D1-4AAF-BE0E-236D661D45EE}">
      <formula1>0</formula1>
      <formula2>100</formula2>
    </dataValidation>
    <dataValidation type="list" imeMode="halfAlpha" allowBlank="1" showInputMessage="1" showErrorMessage="1" error="リストから選択してください" sqref="L225" xr:uid="{3BE99D31-3271-4CC7-9B81-D2C6EB259914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25:Q225" xr:uid="{5DDE7E35-8C63-4210-AA7E-F112A31AEC67}">
      <formula1>-9999999999</formula1>
      <formula2>9999999999</formula2>
    </dataValidation>
    <dataValidation type="whole" imeMode="halfAlpha" allowBlank="1" showInputMessage="1" showErrorMessage="1" error="有効な数字を入力してください" sqref="R225:T225" xr:uid="{2846A1D1-0517-49AF-B867-55DF5FD3E14F}">
      <formula1>0</formula1>
      <formula2>100</formula2>
    </dataValidation>
    <dataValidation type="list" imeMode="halfAlpha" allowBlank="1" showInputMessage="1" showErrorMessage="1" error="リストから選択してください" sqref="L226" xr:uid="{9FBBFDC7-8DCC-4BE7-A130-6D1DB2B7A4F1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26:Q226" xr:uid="{7F1AF935-AB14-48F9-A00C-104CC0A25D48}">
      <formula1>-9999999999</formula1>
      <formula2>9999999999</formula2>
    </dataValidation>
    <dataValidation type="whole" imeMode="halfAlpha" allowBlank="1" showInputMessage="1" showErrorMessage="1" error="有効な数字を入力してください" sqref="R226:T226" xr:uid="{0F942605-E65F-432D-98AB-178916EB70D0}">
      <formula1>0</formula1>
      <formula2>100</formula2>
    </dataValidation>
    <dataValidation type="list" imeMode="halfAlpha" allowBlank="1" showInputMessage="1" showErrorMessage="1" error="リストから選択してください" sqref="L227" xr:uid="{A925087F-DBC7-4057-AEFA-3E0611ECE05B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27:Q227" xr:uid="{625ABB2E-1E66-4524-A5A4-BC151D48ACA8}">
      <formula1>-9999999999</formula1>
      <formula2>9999999999</formula2>
    </dataValidation>
    <dataValidation type="whole" imeMode="halfAlpha" allowBlank="1" showInputMessage="1" showErrorMessage="1" error="有効な数字を入力してください" sqref="R227:T227" xr:uid="{C293DFBF-BD50-4FBB-BF5A-14785DF0E17D}">
      <formula1>0</formula1>
      <formula2>100</formula2>
    </dataValidation>
    <dataValidation type="list" imeMode="halfAlpha" allowBlank="1" showInputMessage="1" showErrorMessage="1" error="リストから選択してください" sqref="L228" xr:uid="{30D32C9F-0ADC-4132-9BE0-B29133A4B609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28:Q228" xr:uid="{120390F9-90BA-4443-9D44-FCBEFA19148C}">
      <formula1>-9999999999</formula1>
      <formula2>9999999999</formula2>
    </dataValidation>
    <dataValidation type="whole" imeMode="halfAlpha" allowBlank="1" showInputMessage="1" showErrorMessage="1" error="有効な数字を入力してください" sqref="R228:T228" xr:uid="{7C1D59C0-BB9C-4B8A-9E52-51427657C6B3}">
      <formula1>0</formula1>
      <formula2>100</formula2>
    </dataValidation>
    <dataValidation type="list" imeMode="halfAlpha" allowBlank="1" showInputMessage="1" showErrorMessage="1" error="リストから選択してください" sqref="L229" xr:uid="{5DF0B022-76FC-494F-A632-AC7D30E8B037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29:Q229" xr:uid="{A97F1E8D-FB8F-4E95-A524-0C57B5BBE6B5}">
      <formula1>-9999999999</formula1>
      <formula2>9999999999</formula2>
    </dataValidation>
    <dataValidation type="whole" imeMode="halfAlpha" allowBlank="1" showInputMessage="1" showErrorMessage="1" error="有効な数字を入力してください" sqref="R229:T229" xr:uid="{B4AE58AF-2650-4291-A6E1-1E93C3E3EC62}">
      <formula1>0</formula1>
      <formula2>100</formula2>
    </dataValidation>
    <dataValidation type="list" imeMode="halfAlpha" allowBlank="1" showInputMessage="1" showErrorMessage="1" error="リストから選択してください" sqref="L230" xr:uid="{6FAE8382-F623-4632-964E-1B4F3D2CEE3E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30:Q230" xr:uid="{01AE7DB6-87B6-4A99-A6FD-422C4BDDA9BB}">
      <formula1>-9999999999</formula1>
      <formula2>9999999999</formula2>
    </dataValidation>
    <dataValidation type="whole" imeMode="halfAlpha" allowBlank="1" showInputMessage="1" showErrorMessage="1" error="有効な数字を入力してください" sqref="R230:T230" xr:uid="{4AF29C85-FA72-4C0C-A4E2-5468A0703804}">
      <formula1>0</formula1>
      <formula2>100</formula2>
    </dataValidation>
    <dataValidation type="list" imeMode="halfAlpha" allowBlank="1" showInputMessage="1" showErrorMessage="1" error="リストから選択してください" sqref="L231" xr:uid="{B94C1914-CCC4-4527-824C-EB349917489B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31:Q231" xr:uid="{563546CF-30B6-466F-8AC6-00936E565F93}">
      <formula1>-9999999999</formula1>
      <formula2>9999999999</formula2>
    </dataValidation>
    <dataValidation type="whole" imeMode="halfAlpha" allowBlank="1" showInputMessage="1" showErrorMessage="1" error="有効な数字を入力してください" sqref="R231:T231" xr:uid="{7F06D697-60D5-48EF-8B8E-4CA5A06D0032}">
      <formula1>0</formula1>
      <formula2>100</formula2>
    </dataValidation>
    <dataValidation type="list" imeMode="halfAlpha" allowBlank="1" showInputMessage="1" showErrorMessage="1" error="リストから選択してください" sqref="L232" xr:uid="{F03AD651-D6CD-4BAB-95C7-65ACF0B3B4C4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32:Q232" xr:uid="{A3DD12C4-6C69-4E81-96D7-FDE7F153E751}">
      <formula1>-9999999999</formula1>
      <formula2>9999999999</formula2>
    </dataValidation>
    <dataValidation type="whole" imeMode="halfAlpha" allowBlank="1" showInputMessage="1" showErrorMessage="1" error="有効な数字を入力してください" sqref="R232:T232" xr:uid="{19B9DD7B-2A9B-484B-B699-814F23A3DA2E}">
      <formula1>0</formula1>
      <formula2>100</formula2>
    </dataValidation>
    <dataValidation type="list" imeMode="halfAlpha" allowBlank="1" showInputMessage="1" showErrorMessage="1" error="リストから選択してください" sqref="L233" xr:uid="{66207F12-418A-4B35-986F-90FA3D6EA435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33:Q233" xr:uid="{B1AD65E9-1D72-4B76-AA9C-62186AA8E24E}">
      <formula1>-9999999999</formula1>
      <formula2>9999999999</formula2>
    </dataValidation>
    <dataValidation type="whole" imeMode="halfAlpha" allowBlank="1" showInputMessage="1" showErrorMessage="1" error="有効な数字を入力してください" sqref="R233:T233" xr:uid="{17AEF641-5783-4326-8585-7F8DA564D527}">
      <formula1>0</formula1>
      <formula2>100</formula2>
    </dataValidation>
    <dataValidation type="list" imeMode="halfAlpha" allowBlank="1" showInputMessage="1" showErrorMessage="1" error="リストから選択してください" sqref="L234" xr:uid="{FE370F30-EF43-4B8A-9BEF-994A224F5501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34:Q234" xr:uid="{93C9B590-359A-4A3B-80D5-F80F285CC6D7}">
      <formula1>-9999999999</formula1>
      <formula2>9999999999</formula2>
    </dataValidation>
    <dataValidation type="whole" imeMode="halfAlpha" allowBlank="1" showInputMessage="1" showErrorMessage="1" error="有効な数字を入力してください" sqref="R234:T234" xr:uid="{82E09D00-D1A6-4E33-BE81-AB54586BA407}">
      <formula1>0</formula1>
      <formula2>100</formula2>
    </dataValidation>
    <dataValidation type="list" imeMode="halfAlpha" allowBlank="1" showInputMessage="1" showErrorMessage="1" error="リストから選択してください" sqref="L235" xr:uid="{333AB4D4-56F4-4B44-BC97-75D6B451A158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35:Q235" xr:uid="{D3B85305-3D27-4654-9E96-586EFE653EB5}">
      <formula1>-9999999999</formula1>
      <formula2>9999999999</formula2>
    </dataValidation>
    <dataValidation type="whole" imeMode="halfAlpha" allowBlank="1" showInputMessage="1" showErrorMessage="1" error="有効な数字を入力してください" sqref="R235:T235" xr:uid="{A89C92C9-2C48-403B-99D6-1F1C8E811640}">
      <formula1>0</formula1>
      <formula2>100</formula2>
    </dataValidation>
    <dataValidation type="list" imeMode="halfAlpha" allowBlank="1" showInputMessage="1" showErrorMessage="1" error="リストから選択してください" sqref="L236" xr:uid="{5FC0D78D-98CE-482A-9577-BE1D47443936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36:Q236" xr:uid="{A1626BDA-C411-48AD-91A5-6B15BE4DF4FC}">
      <formula1>-9999999999</formula1>
      <formula2>9999999999</formula2>
    </dataValidation>
    <dataValidation type="whole" imeMode="halfAlpha" allowBlank="1" showInputMessage="1" showErrorMessage="1" error="有効な数字を入力してください" sqref="R236:T236" xr:uid="{376AAFCD-2BA2-4915-B5B8-AFBA068F0EDE}">
      <formula1>0</formula1>
      <formula2>100</formula2>
    </dataValidation>
    <dataValidation type="list" imeMode="halfAlpha" allowBlank="1" showInputMessage="1" showErrorMessage="1" error="リストから選択してください" sqref="L237" xr:uid="{B5D8718B-D60D-4A61-B1B9-5225D6D81AF1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37:Q237" xr:uid="{9EDA97F2-CE34-4A1D-8EEA-F990C48EAFE4}">
      <formula1>-9999999999</formula1>
      <formula2>9999999999</formula2>
    </dataValidation>
    <dataValidation type="whole" imeMode="halfAlpha" allowBlank="1" showInputMessage="1" showErrorMessage="1" error="有効な数字を入力してください" sqref="R237:T237" xr:uid="{C1E55293-D20E-42A9-83E5-E54383DB7D1B}">
      <formula1>0</formula1>
      <formula2>100</formula2>
    </dataValidation>
    <dataValidation type="list" imeMode="halfAlpha" allowBlank="1" showInputMessage="1" showErrorMessage="1" error="リストから選択してください" sqref="L238" xr:uid="{DC8532D6-61C7-48D3-BD88-08ECFF4E79B0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38:Q238" xr:uid="{A7267B36-8007-48E0-A88D-76D304F7E016}">
      <formula1>-9999999999</formula1>
      <formula2>9999999999</formula2>
    </dataValidation>
    <dataValidation type="whole" imeMode="halfAlpha" allowBlank="1" showInputMessage="1" showErrorMessage="1" error="有効な数字を入力してください" sqref="R238:T238" xr:uid="{487BE4E1-52D4-48EE-B084-763B16E408B9}">
      <formula1>0</formula1>
      <formula2>100</formula2>
    </dataValidation>
    <dataValidation type="list" imeMode="halfAlpha" allowBlank="1" showInputMessage="1" showErrorMessage="1" error="リストから選択してください" sqref="L239" xr:uid="{DFA653BE-A02C-46A1-B005-0599AE40B409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39:Q239" xr:uid="{853604EB-E11C-4BF9-A409-96975A715B02}">
      <formula1>-9999999999</formula1>
      <formula2>9999999999</formula2>
    </dataValidation>
    <dataValidation type="whole" imeMode="halfAlpha" allowBlank="1" showInputMessage="1" showErrorMessage="1" error="有効な数字を入力してください" sqref="R239:T239" xr:uid="{9C1635F2-1F11-4E82-BF17-4F20B759944C}">
      <formula1>0</formula1>
      <formula2>100</formula2>
    </dataValidation>
    <dataValidation type="list" imeMode="halfAlpha" allowBlank="1" showInputMessage="1" showErrorMessage="1" error="リストから選択してください" sqref="L240" xr:uid="{AAD01989-164E-4908-BDCD-0CF9D0CB8A85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40:Q240" xr:uid="{E77E4AFE-A5B1-42DF-9620-743B1E94F284}">
      <formula1>-9999999999</formula1>
      <formula2>9999999999</formula2>
    </dataValidation>
    <dataValidation type="whole" imeMode="halfAlpha" allowBlank="1" showInputMessage="1" showErrorMessage="1" error="有効な数字を入力してください" sqref="R240:T240" xr:uid="{F6B27995-186D-4209-AF9D-4F9FBA3E9A6D}">
      <formula1>0</formula1>
      <formula2>100</formula2>
    </dataValidation>
    <dataValidation type="list" imeMode="halfAlpha" allowBlank="1" showInputMessage="1" showErrorMessage="1" error="リストから選択してください" sqref="L241" xr:uid="{966EF5D6-6549-445D-8911-42173BC5FABB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41:Q241" xr:uid="{393646F5-2DBE-47FD-BFA1-8157E620E90E}">
      <formula1>-9999999999</formula1>
      <formula2>9999999999</formula2>
    </dataValidation>
    <dataValidation type="whole" imeMode="halfAlpha" allowBlank="1" showInputMessage="1" showErrorMessage="1" error="有効な数字を入力してください" sqref="R241:T241" xr:uid="{76A3AE09-86B1-4657-AA9F-5C388139409F}">
      <formula1>0</formula1>
      <formula2>100</formula2>
    </dataValidation>
    <dataValidation type="list" imeMode="halfAlpha" allowBlank="1" showInputMessage="1" showErrorMessage="1" error="リストから選択してください" sqref="L242" xr:uid="{437FD689-9EA1-4D63-8514-1D224038E0E3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42:Q242" xr:uid="{DAB88B59-48F8-463F-9C6C-9AA25193425B}">
      <formula1>-9999999999</formula1>
      <formula2>9999999999</formula2>
    </dataValidation>
    <dataValidation type="whole" imeMode="halfAlpha" allowBlank="1" showInputMessage="1" showErrorMessage="1" error="有効な数字を入力してください" sqref="R242:T242" xr:uid="{40ED0864-34CA-4243-B048-AC7CB4A0612E}">
      <formula1>0</formula1>
      <formula2>100</formula2>
    </dataValidation>
    <dataValidation type="list" imeMode="halfAlpha" allowBlank="1" showInputMessage="1" showErrorMessage="1" error="リストから選択してください" sqref="L243" xr:uid="{FF881E94-0A79-43E3-BE53-357CBC4403DC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43:Q243" xr:uid="{E1B21D5F-3CE6-4E11-B4B8-33E686CC554F}">
      <formula1>-9999999999</formula1>
      <formula2>9999999999</formula2>
    </dataValidation>
    <dataValidation type="whole" imeMode="halfAlpha" allowBlank="1" showInputMessage="1" showErrorMessage="1" error="有効な数字を入力してください" sqref="R243:T243" xr:uid="{587C4F74-8C6B-4A4E-B7D6-F1F9A9E15CD8}">
      <formula1>0</formula1>
      <formula2>100</formula2>
    </dataValidation>
    <dataValidation type="list" imeMode="halfAlpha" allowBlank="1" showInputMessage="1" showErrorMessage="1" error="リストから選択してください" sqref="L244" xr:uid="{25E7D482-C6F4-4B37-A7E7-548003808F99}">
      <formula1>"◎,○,　"</formula1>
    </dataValidation>
    <dataValidation type="whole" imeMode="halfAlpha" allowBlank="1" showInputMessage="1" showErrorMessage="1" error="有効な数字を入力してください。10兆円以上になる場合は、9,999,999,999と入力してください" sqref="M244:Q244" xr:uid="{F76386F1-FBC1-493F-B6DB-AE9208868AA0}">
      <formula1>-9999999999</formula1>
      <formula2>9999999999</formula2>
    </dataValidation>
    <dataValidation type="whole" imeMode="halfAlpha" allowBlank="1" showInputMessage="1" showErrorMessage="1" error="有効な数字を入力してください" sqref="R244:T244" xr:uid="{7C182DA4-CEDA-4C12-B2C6-3BACAC3CEFE8}">
      <formula1>0</formula1>
      <formula2>100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M245:Q245" xr:uid="{4BEE35C3-2293-45A2-A120-4405187ED69C}">
      <formula1>-9999999999</formula1>
      <formula2>9999999999</formula2>
    </dataValidation>
    <dataValidation errorStyle="warning" imeMode="hiragana" allowBlank="1" showInputMessage="1" showErrorMessage="1" sqref="E248:U248" xr:uid="{EB8D0A9D-F3AE-45AC-A6AC-99BF45B9F7E6}"/>
    <dataValidation type="list" imeMode="halfAlpha" allowBlank="1" showInputMessage="1" showErrorMessage="1" error="リストから選択してください" sqref="L254:M254" xr:uid="{A83D254B-112A-4FC9-BBF6-3A981D171669}">
      <formula1>"一般,特定,　"</formula1>
    </dataValidation>
    <dataValidation type="date" imeMode="halfAlpha" allowBlank="1" showInputMessage="1" showErrorMessage="1" error="有効な日付を入力してください" sqref="N254:O254" xr:uid="{8F0B100C-3C91-4817-8CC8-9517FBDA28AA}">
      <formula1>92</formula1>
      <formula2>73415</formula2>
    </dataValidation>
    <dataValidation type="whole" imeMode="halfAlpha" allowBlank="1" showInputMessage="1" showErrorMessage="1" error="有効な数字を入力してください" sqref="P254" xr:uid="{F174C7C8-22C8-4EEE-B35F-9624A2C49441}">
      <formula1>-9999999999</formula1>
      <formula2>9999999999</formula2>
    </dataValidation>
    <dataValidation type="whole" imeMode="halfAlpha" allowBlank="1" showInputMessage="1" showErrorMessage="1" error="有効な数字を入力してください" sqref="Q254" xr:uid="{C05D8AA9-BB61-4BC9-9D45-51E3A0F52EC6}">
      <formula1>0</formula1>
      <formula2>9999999999</formula2>
    </dataValidation>
    <dataValidation type="whole" imeMode="halfAlpha" allowBlank="1" showInputMessage="1" showErrorMessage="1" error="有効な数字を入力してください" sqref="R254" xr:uid="{4FBE5976-7376-4548-9BF4-F6C0FD489E74}">
      <formula1>0</formula1>
      <formula2>9999999999</formula2>
    </dataValidation>
    <dataValidation type="whole" imeMode="halfAlpha" allowBlank="1" showInputMessage="1" showErrorMessage="1" error="有効な数字を入力してください" sqref="S254" xr:uid="{B83B0F1A-8632-4227-86CD-33ACAA6BA16C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54:U254" xr:uid="{6648A7DB-3AEA-4B8A-A38B-92705BBB747B}">
      <formula1>-9999999999</formula1>
      <formula2>9999999999</formula2>
    </dataValidation>
    <dataValidation type="whole" imeMode="halfAlpha" allowBlank="1" showInputMessage="1" showErrorMessage="1" error="有効な数字を入力してください" sqref="P255" xr:uid="{6FB0FFCD-811C-4DB9-8548-A70AE8E7670B}">
      <formula1>-9999999999</formula1>
      <formula2>9999999999</formula2>
    </dataValidation>
    <dataValidation type="whole" imeMode="halfAlpha" allowBlank="1" showInputMessage="1" showErrorMessage="1" error="有効な数字を入力してください" sqref="Q255" xr:uid="{12B99397-4734-4444-B419-674C16A68B77}">
      <formula1>0</formula1>
      <formula2>9999999999</formula2>
    </dataValidation>
    <dataValidation type="whole" imeMode="halfAlpha" allowBlank="1" showInputMessage="1" showErrorMessage="1" error="有効な数字を入力してください" sqref="R255" xr:uid="{17CFF919-BD7F-449B-B56A-CC8673F399E2}">
      <formula1>0</formula1>
      <formula2>9999999999</formula2>
    </dataValidation>
    <dataValidation type="whole" imeMode="halfAlpha" allowBlank="1" showInputMessage="1" showErrorMessage="1" error="有効な数字を入力してください" sqref="S255" xr:uid="{47A62FA8-ACE8-4655-AA32-443B12E53FB6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55:U255" xr:uid="{05505605-9DE7-4504-84B4-27057BDA9EB5}">
      <formula1>-9999999999</formula1>
      <formula2>9999999999</formula2>
    </dataValidation>
    <dataValidation type="list" imeMode="halfAlpha" allowBlank="1" showInputMessage="1" showErrorMessage="1" error="リストから選択してください" sqref="L256:M256" xr:uid="{217233FE-6503-40DF-A971-BC460EB764EF}">
      <formula1>"一般,特定,　"</formula1>
    </dataValidation>
    <dataValidation type="date" imeMode="halfAlpha" allowBlank="1" showInputMessage="1" showErrorMessage="1" error="有効な日付を入力してください" sqref="N256:O256" xr:uid="{726C8EB2-38A5-40FE-8153-7D9C0EC73290}">
      <formula1>92</formula1>
      <formula2>73415</formula2>
    </dataValidation>
    <dataValidation type="whole" imeMode="halfAlpha" allowBlank="1" showInputMessage="1" showErrorMessage="1" error="有効な数字を入力してください" sqref="P256" xr:uid="{E7F47B00-C96F-47FA-8F52-4F418D4AD000}">
      <formula1>-9999999999</formula1>
      <formula2>9999999999</formula2>
    </dataValidation>
    <dataValidation type="whole" imeMode="halfAlpha" allowBlank="1" showInputMessage="1" showErrorMessage="1" error="有効な数字を入力してください" sqref="Q256" xr:uid="{C29893D8-C424-4717-A329-78307E6F8AFD}">
      <formula1>0</formula1>
      <formula2>9999999999</formula2>
    </dataValidation>
    <dataValidation type="whole" imeMode="halfAlpha" allowBlank="1" showInputMessage="1" showErrorMessage="1" error="有効な数字を入力してください" sqref="R256" xr:uid="{FEF49F81-F21D-418E-B100-718BBC6BF434}">
      <formula1>0</formula1>
      <formula2>9999999999</formula2>
    </dataValidation>
    <dataValidation type="whole" imeMode="halfAlpha" allowBlank="1" showInputMessage="1" showErrorMessage="1" error="有効な数字を入力してください" sqref="S256" xr:uid="{F12CF701-1070-4BC0-93B8-E41761C5364D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56:U256" xr:uid="{9D0F0D27-7346-4A08-97EB-98BFF395C01A}">
      <formula1>-9999999999</formula1>
      <formula2>9999999999</formula2>
    </dataValidation>
    <dataValidation type="list" imeMode="halfAlpha" allowBlank="1" showInputMessage="1" showErrorMessage="1" error="リストから選択してください" sqref="L257:M257" xr:uid="{38EFE970-76DE-496F-877F-9B9A44B03CB4}">
      <formula1>"一般,特定,　"</formula1>
    </dataValidation>
    <dataValidation type="date" imeMode="halfAlpha" allowBlank="1" showInputMessage="1" showErrorMessage="1" error="有効な日付を入力してください" sqref="N257:O257" xr:uid="{F3481C02-556D-4B14-B5E3-1A4D4AAB538E}">
      <formula1>92</formula1>
      <formula2>73415</formula2>
    </dataValidation>
    <dataValidation type="whole" imeMode="halfAlpha" allowBlank="1" showInputMessage="1" showErrorMessage="1" error="有効な数字を入力してください" sqref="P257" xr:uid="{3C3B7159-F2CB-46C6-B18C-CB1D637D15A3}">
      <formula1>-9999999999</formula1>
      <formula2>9999999999</formula2>
    </dataValidation>
    <dataValidation type="whole" imeMode="halfAlpha" allowBlank="1" showInputMessage="1" showErrorMessage="1" error="有効な数字を入力してください" sqref="Q257" xr:uid="{55AEADAB-FAE6-487F-BA67-568E9F87AC4A}">
      <formula1>0</formula1>
      <formula2>9999999999</formula2>
    </dataValidation>
    <dataValidation type="whole" imeMode="halfAlpha" allowBlank="1" showInputMessage="1" showErrorMessage="1" error="有効な数字を入力してください" sqref="R257" xr:uid="{FE388F03-7D9F-4E3A-AC13-58F087EFDB52}">
      <formula1>0</formula1>
      <formula2>9999999999</formula2>
    </dataValidation>
    <dataValidation type="whole" imeMode="halfAlpha" allowBlank="1" showInputMessage="1" showErrorMessage="1" error="有効な数字を入力してください" sqref="S257" xr:uid="{10D7E9D2-B714-430C-9B17-D1CA00ADAD6E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57:U257" xr:uid="{C8833957-1525-49FB-B8B9-B5BBF1E2F414}">
      <formula1>-9999999999</formula1>
      <formula2>9999999999</formula2>
    </dataValidation>
    <dataValidation type="list" imeMode="halfAlpha" allowBlank="1" showInputMessage="1" showErrorMessage="1" error="リストから選択してください" sqref="L258:M258" xr:uid="{8D15F363-77AE-4D8B-841B-5CC472AFFA97}">
      <formula1>"一般,特定,　"</formula1>
    </dataValidation>
    <dataValidation type="date" imeMode="halfAlpha" allowBlank="1" showInputMessage="1" showErrorMessage="1" error="有効な日付を入力してください" sqref="N258:O258" xr:uid="{0DAE500A-E79E-4E79-BFEF-EAB9A5236886}">
      <formula1>92</formula1>
      <formula2>73415</formula2>
    </dataValidation>
    <dataValidation type="whole" imeMode="halfAlpha" allowBlank="1" showInputMessage="1" showErrorMessage="1" error="有効な数字を入力してください" sqref="P258" xr:uid="{3326F894-7B3B-4613-B973-85B303C39553}">
      <formula1>-9999999999</formula1>
      <formula2>9999999999</formula2>
    </dataValidation>
    <dataValidation type="whole" imeMode="halfAlpha" allowBlank="1" showInputMessage="1" showErrorMessage="1" error="有効な数字を入力してください" sqref="Q258" xr:uid="{19B45BE2-6E76-4FB6-A39F-31D6520E5273}">
      <formula1>0</formula1>
      <formula2>9999999999</formula2>
    </dataValidation>
    <dataValidation type="whole" imeMode="halfAlpha" allowBlank="1" showInputMessage="1" showErrorMessage="1" error="有効な数字を入力してください" sqref="R258" xr:uid="{F84DD944-F5F4-4C2F-853C-735F6EA38BB1}">
      <formula1>0</formula1>
      <formula2>9999999999</formula2>
    </dataValidation>
    <dataValidation type="whole" imeMode="halfAlpha" allowBlank="1" showInputMessage="1" showErrorMessage="1" error="有効な数字を入力してください" sqref="S258" xr:uid="{AACC672C-B6A3-4A74-B171-282168C99CD8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58:U258" xr:uid="{EACFF9FF-AC10-485E-A5AA-A3DD227B3EB8}">
      <formula1>-9999999999</formula1>
      <formula2>9999999999</formula2>
    </dataValidation>
    <dataValidation type="list" imeMode="halfAlpha" allowBlank="1" showInputMessage="1" showErrorMessage="1" error="リストから選択してください" sqref="L259:M259" xr:uid="{5962475C-1F29-4248-9A4B-7B2A8C3E9501}">
      <formula1>"一般,特定,　"</formula1>
    </dataValidation>
    <dataValidation type="date" imeMode="halfAlpha" allowBlank="1" showInputMessage="1" showErrorMessage="1" error="有効な日付を入力してください" sqref="N259:O259" xr:uid="{BF591346-6C47-4AB7-AAFF-16BF2294DFD5}">
      <formula1>92</formula1>
      <formula2>73415</formula2>
    </dataValidation>
    <dataValidation type="whole" imeMode="halfAlpha" allowBlank="1" showInputMessage="1" showErrorMessage="1" error="有効な数字を入力してください" sqref="P259" xr:uid="{BE95F6C1-8F08-4147-91FE-75AF96219957}">
      <formula1>-9999999999</formula1>
      <formula2>9999999999</formula2>
    </dataValidation>
    <dataValidation type="whole" imeMode="halfAlpha" allowBlank="1" showInputMessage="1" showErrorMessage="1" error="有効な数字を入力してください" sqref="Q259" xr:uid="{7543436A-AEAD-4F29-9871-0D7727448377}">
      <formula1>0</formula1>
      <formula2>9999999999</formula2>
    </dataValidation>
    <dataValidation type="whole" imeMode="halfAlpha" allowBlank="1" showInputMessage="1" showErrorMessage="1" error="有効な数字を入力してください" sqref="R259" xr:uid="{CB80EF3D-211F-4E8D-8102-E2C485ACFAE1}">
      <formula1>0</formula1>
      <formula2>9999999999</formula2>
    </dataValidation>
    <dataValidation type="whole" imeMode="halfAlpha" allowBlank="1" showInputMessage="1" showErrorMessage="1" error="有効な数字を入力してください" sqref="S259" xr:uid="{6C2F20F4-7045-438A-B837-8BF8E15FDAC2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59:U259" xr:uid="{8E9EF249-E723-4E4C-BF03-2D9AC696F37C}">
      <formula1>-9999999999</formula1>
      <formula2>9999999999</formula2>
    </dataValidation>
    <dataValidation type="whole" imeMode="halfAlpha" allowBlank="1" showInputMessage="1" showErrorMessage="1" error="有効な数字を入力してください" sqref="P260" xr:uid="{014F61DA-138B-4CE1-BB70-90C5CDAC9056}">
      <formula1>-9999999999</formula1>
      <formula2>9999999999</formula2>
    </dataValidation>
    <dataValidation type="whole" imeMode="halfAlpha" allowBlank="1" showInputMessage="1" showErrorMessage="1" error="有効な数字を入力してください" sqref="Q260" xr:uid="{3DD671BF-EFF0-4FB2-9FB7-AE9B83CA996C}">
      <formula1>0</formula1>
      <formula2>9999999999</formula2>
    </dataValidation>
    <dataValidation type="whole" imeMode="halfAlpha" allowBlank="1" showInputMessage="1" showErrorMessage="1" error="有効な数字を入力してください" sqref="R260" xr:uid="{9E86EC25-0A97-4C43-A3D6-B305EC21852E}">
      <formula1>0</formula1>
      <formula2>9999999999</formula2>
    </dataValidation>
    <dataValidation type="whole" imeMode="halfAlpha" allowBlank="1" showInputMessage="1" showErrorMessage="1" error="有効な数字を入力してください" sqref="S260" xr:uid="{57FCAB98-E3E7-4AE0-995B-0745D0AF3C1C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60:U260" xr:uid="{5ED2EE1D-DF85-4E7A-B22D-2F6EB31A4A4D}">
      <formula1>-9999999999</formula1>
      <formula2>9999999999</formula2>
    </dataValidation>
    <dataValidation type="list" imeMode="halfAlpha" allowBlank="1" showInputMessage="1" showErrorMessage="1" error="リストから選択してください" sqref="L261:M261" xr:uid="{B4157651-4915-430A-A0B2-77C689013D3A}">
      <formula1>"一般,特定,　"</formula1>
    </dataValidation>
    <dataValidation type="date" imeMode="halfAlpha" allowBlank="1" showInputMessage="1" showErrorMessage="1" error="有効な日付を入力してください" sqref="N261:O261" xr:uid="{A027ECB2-2ADA-4371-B207-D94C6DCBEB32}">
      <formula1>92</formula1>
      <formula2>73415</formula2>
    </dataValidation>
    <dataValidation type="whole" imeMode="halfAlpha" allowBlank="1" showInputMessage="1" showErrorMessage="1" error="有効な数字を入力してください" sqref="P261" xr:uid="{B48564D6-A519-4408-B074-5E3016C7E209}">
      <formula1>-9999999999</formula1>
      <formula2>9999999999</formula2>
    </dataValidation>
    <dataValidation type="whole" imeMode="halfAlpha" allowBlank="1" showInputMessage="1" showErrorMessage="1" error="有効な数字を入力してください" sqref="Q261" xr:uid="{9E0752CC-A313-47D9-AD5E-D642296009C1}">
      <formula1>0</formula1>
      <formula2>9999999999</formula2>
    </dataValidation>
    <dataValidation type="whole" imeMode="halfAlpha" allowBlank="1" showInputMessage="1" showErrorMessage="1" error="有効な数字を入力してください" sqref="R261" xr:uid="{72750FFE-DE78-4FDE-A203-48923A733973}">
      <formula1>0</formula1>
      <formula2>9999999999</formula2>
    </dataValidation>
    <dataValidation type="whole" imeMode="halfAlpha" allowBlank="1" showInputMessage="1" showErrorMessage="1" error="有効な数字を入力してください" sqref="S261" xr:uid="{E2F58337-83AD-436F-8F5F-15FB02DF78C2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61:U261" xr:uid="{DAA34CEE-F538-4AE3-B310-348705092FAB}">
      <formula1>-9999999999</formula1>
      <formula2>9999999999</formula2>
    </dataValidation>
    <dataValidation type="list" imeMode="halfAlpha" allowBlank="1" showInputMessage="1" showErrorMessage="1" error="リストから選択してください" sqref="L262:M262" xr:uid="{5D48474A-DD4C-4F42-B418-6C2E125D4ADC}">
      <formula1>"一般,特定,　"</formula1>
    </dataValidation>
    <dataValidation type="date" imeMode="halfAlpha" allowBlank="1" showInputMessage="1" showErrorMessage="1" error="有効な日付を入力してください" sqref="N262:O262" xr:uid="{4D5C01C6-7AF1-4571-BC87-7AC966DB2772}">
      <formula1>92</formula1>
      <formula2>73415</formula2>
    </dataValidation>
    <dataValidation type="whole" imeMode="halfAlpha" allowBlank="1" showInputMessage="1" showErrorMessage="1" error="有効な数字を入力してください" sqref="P262" xr:uid="{0D15EBF6-C275-4E44-9E7A-EA7A39EB449D}">
      <formula1>-9999999999</formula1>
      <formula2>9999999999</formula2>
    </dataValidation>
    <dataValidation type="whole" imeMode="halfAlpha" allowBlank="1" showInputMessage="1" showErrorMessage="1" error="有効な数字を入力してください" sqref="Q262" xr:uid="{41986D7A-8F56-4206-B51C-FE9C406F77B7}">
      <formula1>0</formula1>
      <formula2>9999999999</formula2>
    </dataValidation>
    <dataValidation type="whole" imeMode="halfAlpha" allowBlank="1" showInputMessage="1" showErrorMessage="1" error="有効な数字を入力してください" sqref="R262" xr:uid="{3017F0F8-0FA7-4508-845B-8F30CE999FFC}">
      <formula1>0</formula1>
      <formula2>9999999999</formula2>
    </dataValidation>
    <dataValidation type="whole" imeMode="halfAlpha" allowBlank="1" showInputMessage="1" showErrorMessage="1" error="有効な数字を入力してください" sqref="S262" xr:uid="{DC1F2D42-0350-4AA5-BC23-D0A0E4A8538E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62:U262" xr:uid="{077526B3-0250-4E57-8E02-7C9DF725722C}">
      <formula1>-9999999999</formula1>
      <formula2>9999999999</formula2>
    </dataValidation>
    <dataValidation type="list" imeMode="halfAlpha" allowBlank="1" showInputMessage="1" showErrorMessage="1" error="リストから選択してください" sqref="L263:M263" xr:uid="{0EEB11CE-B960-4F3F-9123-D51D3AA775E2}">
      <formula1>"一般,特定,　"</formula1>
    </dataValidation>
    <dataValidation type="date" imeMode="halfAlpha" allowBlank="1" showInputMessage="1" showErrorMessage="1" error="有効な日付を入力してください" sqref="N263:O263" xr:uid="{F5030B20-1000-43C9-8E31-71C611E4AD8B}">
      <formula1>92</formula1>
      <formula2>73415</formula2>
    </dataValidation>
    <dataValidation type="whole" imeMode="halfAlpha" allowBlank="1" showInputMessage="1" showErrorMessage="1" error="有効な数字を入力してください" sqref="P263" xr:uid="{A1811C66-0CCC-4881-AF36-D0CDCA36D158}">
      <formula1>-9999999999</formula1>
      <formula2>9999999999</formula2>
    </dataValidation>
    <dataValidation type="whole" imeMode="halfAlpha" allowBlank="1" showInputMessage="1" showErrorMessage="1" error="有効な数字を入力してください" sqref="Q263" xr:uid="{84674632-A0A9-455E-9DC3-21D651C18839}">
      <formula1>0</formula1>
      <formula2>9999999999</formula2>
    </dataValidation>
    <dataValidation type="whole" imeMode="halfAlpha" allowBlank="1" showInputMessage="1" showErrorMessage="1" error="有効な数字を入力してください" sqref="R263" xr:uid="{3BE443E2-ABEB-42CD-8046-680E797AA995}">
      <formula1>0</formula1>
      <formula2>9999999999</formula2>
    </dataValidation>
    <dataValidation type="whole" imeMode="halfAlpha" allowBlank="1" showInputMessage="1" showErrorMessage="1" error="有効な数字を入力してください" sqref="S263" xr:uid="{6E6532C8-BBA1-459B-AB08-A9E90AF031EE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63:U263" xr:uid="{17D74649-5A67-4FF7-A1E4-E50D1FF95E49}">
      <formula1>-9999999999</formula1>
      <formula2>9999999999</formula2>
    </dataValidation>
    <dataValidation type="list" imeMode="halfAlpha" allowBlank="1" showInputMessage="1" showErrorMessage="1" error="リストから選択してください" sqref="L264:M264" xr:uid="{ACC67FDA-F8A3-41A4-A46A-BC86CF78D99F}">
      <formula1>"一般,特定,　"</formula1>
    </dataValidation>
    <dataValidation type="date" imeMode="halfAlpha" allowBlank="1" showInputMessage="1" showErrorMessage="1" error="有効な日付を入力してください" sqref="N264:O264" xr:uid="{6E28F3D9-0988-494D-B77D-5FC3BE1AABBB}">
      <formula1>92</formula1>
      <formula2>73415</formula2>
    </dataValidation>
    <dataValidation type="whole" imeMode="halfAlpha" allowBlank="1" showInputMessage="1" showErrorMessage="1" error="有効な数字を入力してください" sqref="P264" xr:uid="{73505EB4-CA9E-4611-B49E-B8F035F4B6E8}">
      <formula1>-9999999999</formula1>
      <formula2>9999999999</formula2>
    </dataValidation>
    <dataValidation type="whole" imeMode="halfAlpha" allowBlank="1" showInputMessage="1" showErrorMessage="1" error="有効な数字を入力してください" sqref="Q264" xr:uid="{1D2C630B-F753-4E08-8012-0EC3A9959348}">
      <formula1>0</formula1>
      <formula2>9999999999</formula2>
    </dataValidation>
    <dataValidation type="whole" imeMode="halfAlpha" allowBlank="1" showInputMessage="1" showErrorMessage="1" error="有効な数字を入力してください" sqref="R264" xr:uid="{8AC584A9-76B0-411D-AF55-D1C3B79D3470}">
      <formula1>0</formula1>
      <formula2>9999999999</formula2>
    </dataValidation>
    <dataValidation type="whole" imeMode="halfAlpha" allowBlank="1" showInputMessage="1" showErrorMessage="1" error="有効な数字を入力してください" sqref="S264" xr:uid="{2896A8F8-F81C-45C4-8CD6-C512F3C1A870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64:U264" xr:uid="{0C08AB4B-88F3-4A4E-88B7-1ED5D8792793}">
      <formula1>-9999999999</formula1>
      <formula2>9999999999</formula2>
    </dataValidation>
    <dataValidation type="list" imeMode="halfAlpha" allowBlank="1" showInputMessage="1" showErrorMessage="1" error="リストから選択してください" sqref="L265:M265" xr:uid="{70E6E559-EE99-482D-8EC0-3FBD86797417}">
      <formula1>"一般,特定,　"</formula1>
    </dataValidation>
    <dataValidation type="date" imeMode="halfAlpha" allowBlank="1" showInputMessage="1" showErrorMessage="1" error="有効な日付を入力してください" sqref="N265:O265" xr:uid="{0A85D001-C3CA-416B-A90C-9F0342163AE6}">
      <formula1>92</formula1>
      <formula2>73415</formula2>
    </dataValidation>
    <dataValidation type="whole" imeMode="halfAlpha" allowBlank="1" showInputMessage="1" showErrorMessage="1" error="有効な数字を入力してください" sqref="P265" xr:uid="{18AEED4F-C77B-4F34-B008-8C90A02ADC4D}">
      <formula1>-9999999999</formula1>
      <formula2>9999999999</formula2>
    </dataValidation>
    <dataValidation type="whole" imeMode="halfAlpha" allowBlank="1" showInputMessage="1" showErrorMessage="1" error="有効な数字を入力してください" sqref="Q265" xr:uid="{95638122-7702-42EB-BF64-E3DC12CBAEBB}">
      <formula1>0</formula1>
      <formula2>9999999999</formula2>
    </dataValidation>
    <dataValidation type="whole" imeMode="halfAlpha" allowBlank="1" showInputMessage="1" showErrorMessage="1" error="有効な数字を入力してください" sqref="R265" xr:uid="{7D47CD9E-AF63-468F-8C6A-DB673BBB4957}">
      <formula1>0</formula1>
      <formula2>9999999999</formula2>
    </dataValidation>
    <dataValidation type="whole" imeMode="halfAlpha" allowBlank="1" showInputMessage="1" showErrorMessage="1" error="有効な数字を入力してください" sqref="S265" xr:uid="{62BB27AC-24B0-4772-9F36-073844A72D60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65:U265" xr:uid="{2DD0711B-36AF-4C97-905E-6F6D472DBA14}">
      <formula1>-9999999999</formula1>
      <formula2>9999999999</formula2>
    </dataValidation>
    <dataValidation type="list" imeMode="halfAlpha" allowBlank="1" showInputMessage="1" showErrorMessage="1" error="リストから選択してください" sqref="L266:M266" xr:uid="{A56248A0-595D-4ED7-B58F-A5A543179B3F}">
      <formula1>"一般,特定,　"</formula1>
    </dataValidation>
    <dataValidation type="date" imeMode="halfAlpha" allowBlank="1" showInputMessage="1" showErrorMessage="1" error="有効な日付を入力してください" sqref="N266:O266" xr:uid="{F9B750A5-6FB6-4A74-A9D9-C006FD2356AD}">
      <formula1>92</formula1>
      <formula2>73415</formula2>
    </dataValidation>
    <dataValidation type="whole" imeMode="halfAlpha" allowBlank="1" showInputMessage="1" showErrorMessage="1" error="有効な数字を入力してください" sqref="P266" xr:uid="{3F46255E-BE0B-403D-9478-83DA41325FC3}">
      <formula1>-9999999999</formula1>
      <formula2>9999999999</formula2>
    </dataValidation>
    <dataValidation type="whole" imeMode="halfAlpha" allowBlank="1" showInputMessage="1" showErrorMessage="1" error="有効な数字を入力してください" sqref="Q266" xr:uid="{D11F458A-2499-4132-9512-585E2A60946C}">
      <formula1>0</formula1>
      <formula2>9999999999</formula2>
    </dataValidation>
    <dataValidation type="whole" imeMode="halfAlpha" allowBlank="1" showInputMessage="1" showErrorMessage="1" error="有効な数字を入力してください" sqref="R266" xr:uid="{1A627AC7-C720-41D3-8757-EF5EB92FE5B4}">
      <formula1>0</formula1>
      <formula2>9999999999</formula2>
    </dataValidation>
    <dataValidation type="whole" imeMode="halfAlpha" allowBlank="1" showInputMessage="1" showErrorMessage="1" error="有効な数字を入力してください" sqref="S266" xr:uid="{3AB00568-496E-4E8F-BDCC-60D652365BC8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66:U266" xr:uid="{1E19C8DA-8738-4384-81BD-1FD9BA4CCF4A}">
      <formula1>-9999999999</formula1>
      <formula2>9999999999</formula2>
    </dataValidation>
    <dataValidation type="whole" imeMode="halfAlpha" allowBlank="1" showInputMessage="1" showErrorMessage="1" error="有効な数字を入力してください" sqref="P267" xr:uid="{FB8DE606-896C-4217-9ECD-85E80D842516}">
      <formula1>-9999999999</formula1>
      <formula2>9999999999</formula2>
    </dataValidation>
    <dataValidation type="whole" imeMode="halfAlpha" allowBlank="1" showInputMessage="1" showErrorMessage="1" error="有効な数字を入力してください" sqref="Q267" xr:uid="{C5C1046C-4F57-4515-A377-E51402290F6E}">
      <formula1>0</formula1>
      <formula2>9999999999</formula2>
    </dataValidation>
    <dataValidation type="whole" imeMode="halfAlpha" allowBlank="1" showInputMessage="1" showErrorMessage="1" error="有効な数字を入力してください" sqref="R267" xr:uid="{F944D4E7-2B55-4520-8D70-BE506B68DDE4}">
      <formula1>0</formula1>
      <formula2>9999999999</formula2>
    </dataValidation>
    <dataValidation type="whole" imeMode="halfAlpha" allowBlank="1" showInputMessage="1" showErrorMessage="1" error="有効な数字を入力してください" sqref="S267" xr:uid="{B369DB96-8EAC-461A-866B-3D769D66884C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67:U267" xr:uid="{3E102673-69A2-4C91-BB3C-5BC0876054F5}">
      <formula1>-9999999999</formula1>
      <formula2>9999999999</formula2>
    </dataValidation>
    <dataValidation type="list" imeMode="halfAlpha" allowBlank="1" showInputMessage="1" showErrorMessage="1" error="リストから選択してください" sqref="L268:M268" xr:uid="{F7BF706F-C23B-4022-B0BD-B8744C2054A2}">
      <formula1>"一般,特定,　"</formula1>
    </dataValidation>
    <dataValidation type="date" imeMode="halfAlpha" allowBlank="1" showInputMessage="1" showErrorMessage="1" error="有効な日付を入力してください" sqref="N268:O268" xr:uid="{40A84CDA-5B08-418F-86D8-CA600E89284B}">
      <formula1>92</formula1>
      <formula2>73415</formula2>
    </dataValidation>
    <dataValidation type="whole" imeMode="halfAlpha" allowBlank="1" showInputMessage="1" showErrorMessage="1" error="有効な数字を入力してください" sqref="P268" xr:uid="{0A5EFDCB-BB68-41AD-95EB-5FFE55D6C3FA}">
      <formula1>-9999999999</formula1>
      <formula2>9999999999</formula2>
    </dataValidation>
    <dataValidation type="whole" imeMode="halfAlpha" allowBlank="1" showInputMessage="1" showErrorMessage="1" error="有効な数字を入力してください" sqref="Q268" xr:uid="{79E73666-FDD6-4D8C-8374-DEA2F637F6A8}">
      <formula1>0</formula1>
      <formula2>9999999999</formula2>
    </dataValidation>
    <dataValidation type="whole" imeMode="halfAlpha" allowBlank="1" showInputMessage="1" showErrorMessage="1" error="有効な数字を入力してください" sqref="R268" xr:uid="{AD2C48B5-70DD-46DD-827A-86AE55E25612}">
      <formula1>0</formula1>
      <formula2>9999999999</formula2>
    </dataValidation>
    <dataValidation type="whole" imeMode="halfAlpha" allowBlank="1" showInputMessage="1" showErrorMessage="1" error="有効な数字を入力してください" sqref="S268" xr:uid="{7C4E2A0D-0BC8-4D51-9A45-AD22BB9FACEA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68:U268" xr:uid="{1B36EA10-5544-44E0-A57E-ADD0108D04F3}">
      <formula1>-9999999999</formula1>
      <formula2>9999999999</formula2>
    </dataValidation>
    <dataValidation type="list" imeMode="halfAlpha" allowBlank="1" showInputMessage="1" showErrorMessage="1" error="リストから選択してください" sqref="L269:M269" xr:uid="{08F23AA2-13CF-4D20-9094-C762EFEF8FA7}">
      <formula1>"一般,特定,　"</formula1>
    </dataValidation>
    <dataValidation type="date" imeMode="halfAlpha" allowBlank="1" showInputMessage="1" showErrorMessage="1" error="有効な日付を入力してください" sqref="N269:O269" xr:uid="{0262CD7C-4F2F-4D86-A462-72239AD540E0}">
      <formula1>92</formula1>
      <formula2>73415</formula2>
    </dataValidation>
    <dataValidation type="whole" imeMode="halfAlpha" allowBlank="1" showInputMessage="1" showErrorMessage="1" error="有効な数字を入力してください" sqref="P269" xr:uid="{601B4B98-E3BC-4984-98F9-4685FC01CA78}">
      <formula1>-9999999999</formula1>
      <formula2>9999999999</formula2>
    </dataValidation>
    <dataValidation type="whole" imeMode="halfAlpha" allowBlank="1" showInputMessage="1" showErrorMessage="1" error="有効な数字を入力してください" sqref="Q269" xr:uid="{6C0E3F82-9A4B-40D0-975B-52E24BC663D7}">
      <formula1>0</formula1>
      <formula2>9999999999</formula2>
    </dataValidation>
    <dataValidation type="whole" imeMode="halfAlpha" allowBlank="1" showInputMessage="1" showErrorMessage="1" error="有効な数字を入力してください" sqref="R269" xr:uid="{D3299391-9D8A-4663-BAE5-585DDD5E4B86}">
      <formula1>0</formula1>
      <formula2>9999999999</formula2>
    </dataValidation>
    <dataValidation type="whole" imeMode="halfAlpha" allowBlank="1" showInputMessage="1" showErrorMessage="1" error="有効な数字を入力してください" sqref="S269" xr:uid="{6A012184-3E42-4892-A885-A0BA7E14084A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69:U269" xr:uid="{A83F19D6-A2A0-49D6-96E5-51B05815E0A2}">
      <formula1>-9999999999</formula1>
      <formula2>9999999999</formula2>
    </dataValidation>
    <dataValidation type="list" imeMode="halfAlpha" allowBlank="1" showInputMessage="1" showErrorMessage="1" error="リストから選択してください" sqref="L270:M270" xr:uid="{CAF2F754-8703-44C0-9706-DD84A9C5F1BF}">
      <formula1>"一般,特定,　"</formula1>
    </dataValidation>
    <dataValidation type="date" imeMode="halfAlpha" allowBlank="1" showInputMessage="1" showErrorMessage="1" error="有効な日付を入力してください" sqref="N270:O270" xr:uid="{27E951C3-7319-45A0-932C-AF36F41446AA}">
      <formula1>92</formula1>
      <formula2>73415</formula2>
    </dataValidation>
    <dataValidation type="whole" imeMode="halfAlpha" allowBlank="1" showInputMessage="1" showErrorMessage="1" error="有効な数字を入力してください" sqref="P270" xr:uid="{B0D7CAE7-38D1-4BC5-BCBF-ACB4F61BEE75}">
      <formula1>-9999999999</formula1>
      <formula2>9999999999</formula2>
    </dataValidation>
    <dataValidation type="whole" imeMode="halfAlpha" allowBlank="1" showInputMessage="1" showErrorMessage="1" error="有効な数字を入力してください" sqref="Q270" xr:uid="{65F7AAD8-AEA4-4F8E-9F5B-CA44987907B7}">
      <formula1>0</formula1>
      <formula2>9999999999</formula2>
    </dataValidation>
    <dataValidation type="whole" imeMode="halfAlpha" allowBlank="1" showInputMessage="1" showErrorMessage="1" error="有効な数字を入力してください" sqref="R270" xr:uid="{C7347F7C-AF1E-4BEA-B43C-7CDA1181595C}">
      <formula1>0</formula1>
      <formula2>9999999999</formula2>
    </dataValidation>
    <dataValidation type="whole" imeMode="halfAlpha" allowBlank="1" showInputMessage="1" showErrorMessage="1" error="有効な数字を入力してください" sqref="S270" xr:uid="{EB2B78DE-21DC-45CA-9C73-E0C529BA9492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70:U270" xr:uid="{9F80AAFC-EE9B-49C1-8708-203A3DC7EF3D}">
      <formula1>-9999999999</formula1>
      <formula2>9999999999</formula2>
    </dataValidation>
    <dataValidation type="list" imeMode="halfAlpha" allowBlank="1" showInputMessage="1" showErrorMessage="1" error="リストから選択してください" sqref="L271:M271" xr:uid="{44913C34-3831-49B5-A6AE-BB4A8105B976}">
      <formula1>"一般,特定,　"</formula1>
    </dataValidation>
    <dataValidation type="date" imeMode="halfAlpha" allowBlank="1" showInputMessage="1" showErrorMessage="1" error="有効な日付を入力してください" sqref="N271:O271" xr:uid="{4C72637C-8165-4CF6-9319-17483FC0522B}">
      <formula1>92</formula1>
      <formula2>73415</formula2>
    </dataValidation>
    <dataValidation type="whole" imeMode="halfAlpha" allowBlank="1" showInputMessage="1" showErrorMessage="1" error="有効な数字を入力してください" sqref="P271" xr:uid="{EDC6A0B1-680F-45BE-8CEE-7FA8B726ECFA}">
      <formula1>-9999999999</formula1>
      <formula2>9999999999</formula2>
    </dataValidation>
    <dataValidation type="whole" imeMode="halfAlpha" allowBlank="1" showInputMessage="1" showErrorMessage="1" error="有効な数字を入力してください" sqref="Q271" xr:uid="{27292A44-38E7-4F7C-91B4-EEB67AC75AE8}">
      <formula1>0</formula1>
      <formula2>9999999999</formula2>
    </dataValidation>
    <dataValidation type="whole" imeMode="halfAlpha" allowBlank="1" showInputMessage="1" showErrorMessage="1" error="有効な数字を入力してください" sqref="R271" xr:uid="{A2102DA2-A6E1-4B12-B278-AE5365E42EAD}">
      <formula1>0</formula1>
      <formula2>9999999999</formula2>
    </dataValidation>
    <dataValidation type="whole" imeMode="halfAlpha" allowBlank="1" showInputMessage="1" showErrorMessage="1" error="有効な数字を入力してください" sqref="S271" xr:uid="{46C1DE80-03ED-40AD-866A-89055F544A85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71:U271" xr:uid="{DCD90D6D-D681-4024-AC7E-C8F6C5D0A228}">
      <formula1>-9999999999</formula1>
      <formula2>9999999999</formula2>
    </dataValidation>
    <dataValidation type="list" imeMode="halfAlpha" allowBlank="1" showInputMessage="1" showErrorMessage="1" error="リストから選択してください" sqref="L272:M272" xr:uid="{C903B4B4-7E9D-4072-BBD2-10914A46BB6D}">
      <formula1>"一般,特定,　"</formula1>
    </dataValidation>
    <dataValidation type="date" imeMode="halfAlpha" allowBlank="1" showInputMessage="1" showErrorMessage="1" error="有効な日付を入力してください" sqref="N272:O272" xr:uid="{A3BFB269-369F-47C8-A0F3-EDBFD1D6383C}">
      <formula1>92</formula1>
      <formula2>73415</formula2>
    </dataValidation>
    <dataValidation type="whole" imeMode="halfAlpha" allowBlank="1" showInputMessage="1" showErrorMessage="1" error="有効な数字を入力してください" sqref="P272" xr:uid="{2A405B50-80B0-4246-8353-89F77F2A8532}">
      <formula1>-9999999999</formula1>
      <formula2>9999999999</formula2>
    </dataValidation>
    <dataValidation type="whole" imeMode="halfAlpha" allowBlank="1" showInputMessage="1" showErrorMessage="1" error="有効な数字を入力してください" sqref="Q272" xr:uid="{6AC08EC8-15D6-4F16-958A-0C71AF1F71D8}">
      <formula1>0</formula1>
      <formula2>9999999999</formula2>
    </dataValidation>
    <dataValidation type="whole" imeMode="halfAlpha" allowBlank="1" showInputMessage="1" showErrorMessage="1" error="有効な数字を入力してください" sqref="R272" xr:uid="{0B95D2A5-15F6-443B-B21A-1C507EBF5C02}">
      <formula1>0</formula1>
      <formula2>9999999999</formula2>
    </dataValidation>
    <dataValidation type="whole" imeMode="halfAlpha" allowBlank="1" showInputMessage="1" showErrorMessage="1" error="有効な数字を入力してください" sqref="S272" xr:uid="{CB1B5B82-E293-41AB-8FA9-E7DB80337D01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72:U272" xr:uid="{B3871658-D96C-4FCC-966D-BBC9DBBABEDF}">
      <formula1>-9999999999</formula1>
      <formula2>9999999999</formula2>
    </dataValidation>
    <dataValidation type="list" imeMode="halfAlpha" allowBlank="1" showInputMessage="1" showErrorMessage="1" error="リストから選択してください" sqref="L273:M273" xr:uid="{B2FD0909-3E55-458F-9CC6-4BF89D1DA8F4}">
      <formula1>"一般,特定,　"</formula1>
    </dataValidation>
    <dataValidation type="date" imeMode="halfAlpha" allowBlank="1" showInputMessage="1" showErrorMessage="1" error="有効な日付を入力してください" sqref="N273:O273" xr:uid="{B8864590-64DE-462F-AB1B-D08CB371C32F}">
      <formula1>92</formula1>
      <formula2>73415</formula2>
    </dataValidation>
    <dataValidation type="whole" imeMode="halfAlpha" allowBlank="1" showInputMessage="1" showErrorMessage="1" error="有効な数字を入力してください" sqref="P273" xr:uid="{C83B64E9-8856-45FE-8BCB-3E4231A85E48}">
      <formula1>-9999999999</formula1>
      <formula2>9999999999</formula2>
    </dataValidation>
    <dataValidation type="whole" imeMode="halfAlpha" allowBlank="1" showInputMessage="1" showErrorMessage="1" error="有効な数字を入力してください" sqref="Q273" xr:uid="{CC6D92FE-C2B2-46B0-B195-14121DF1AB21}">
      <formula1>0</formula1>
      <formula2>9999999999</formula2>
    </dataValidation>
    <dataValidation type="whole" imeMode="halfAlpha" allowBlank="1" showInputMessage="1" showErrorMessage="1" error="有効な数字を入力してください" sqref="R273" xr:uid="{66C0D9B6-A7FA-4465-BD06-9BB5C605A16A}">
      <formula1>0</formula1>
      <formula2>9999999999</formula2>
    </dataValidation>
    <dataValidation type="whole" imeMode="halfAlpha" allowBlank="1" showInputMessage="1" showErrorMessage="1" error="有効な数字を入力してください" sqref="S273" xr:uid="{FB4BF1A0-3DC6-42BC-9B8B-C80DAEEBA027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73:U273" xr:uid="{9C857791-E110-4908-A258-9C9352925672}">
      <formula1>-9999999999</formula1>
      <formula2>9999999999</formula2>
    </dataValidation>
    <dataValidation type="list" imeMode="halfAlpha" allowBlank="1" showInputMessage="1" showErrorMessage="1" error="リストから選択してください" sqref="L274:M274" xr:uid="{3DFCD332-66F4-49BE-8330-A27237DC2B56}">
      <formula1>"一般,特定,　"</formula1>
    </dataValidation>
    <dataValidation type="date" imeMode="halfAlpha" allowBlank="1" showInputMessage="1" showErrorMessage="1" error="有効な日付を入力してください" sqref="N274:O274" xr:uid="{963A4FEC-37EC-4BF1-B086-916712F941DA}">
      <formula1>92</formula1>
      <formula2>73415</formula2>
    </dataValidation>
    <dataValidation type="whole" imeMode="halfAlpha" allowBlank="1" showInputMessage="1" showErrorMessage="1" error="有効な数字を入力してください" sqref="P274" xr:uid="{8C6E178F-EDA2-4069-BC79-6F053F80C628}">
      <formula1>-9999999999</formula1>
      <formula2>9999999999</formula2>
    </dataValidation>
    <dataValidation type="whole" imeMode="halfAlpha" allowBlank="1" showInputMessage="1" showErrorMessage="1" error="有効な数字を入力してください" sqref="Q274" xr:uid="{933F7807-101F-4990-A1B5-6BD91D5E1224}">
      <formula1>0</formula1>
      <formula2>9999999999</formula2>
    </dataValidation>
    <dataValidation type="whole" imeMode="halfAlpha" allowBlank="1" showInputMessage="1" showErrorMessage="1" error="有効な数字を入力してください" sqref="R274" xr:uid="{6EC59CCE-11E5-4EFC-93E3-FA4F49A9AA21}">
      <formula1>0</formula1>
      <formula2>9999999999</formula2>
    </dataValidation>
    <dataValidation type="whole" imeMode="halfAlpha" allowBlank="1" showInputMessage="1" showErrorMessage="1" error="有効な数字を入力してください" sqref="S274" xr:uid="{DC430FE0-A08F-4B95-9FC8-C217DA51C3E7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74:U274" xr:uid="{E13A3233-BEE6-465D-BD61-B9C5993A6F62}">
      <formula1>-9999999999</formula1>
      <formula2>9999999999</formula2>
    </dataValidation>
    <dataValidation type="list" imeMode="halfAlpha" allowBlank="1" showInputMessage="1" showErrorMessage="1" error="リストから選択してください" sqref="L275:M275" xr:uid="{EE48C1F8-3436-4D52-859A-4C3A917DABE7}">
      <formula1>"一般,特定,　"</formula1>
    </dataValidation>
    <dataValidation type="date" imeMode="halfAlpha" allowBlank="1" showInputMessage="1" showErrorMessage="1" error="有効な日付を入力してください" sqref="N275:O275" xr:uid="{CD03038D-F964-4361-B694-30A57E1DAD8D}">
      <formula1>92</formula1>
      <formula2>73415</formula2>
    </dataValidation>
    <dataValidation type="whole" imeMode="halfAlpha" allowBlank="1" showInputMessage="1" showErrorMessage="1" error="有効な数字を入力してください" sqref="P275" xr:uid="{71C0D09B-DA78-4818-8413-A5B5C16775C4}">
      <formula1>-9999999999</formula1>
      <formula2>9999999999</formula2>
    </dataValidation>
    <dataValidation type="whole" imeMode="halfAlpha" allowBlank="1" showInputMessage="1" showErrorMessage="1" error="有効な数字を入力してください" sqref="Q275" xr:uid="{2A0C077D-A510-4897-A3BE-A4F4ADDABB63}">
      <formula1>0</formula1>
      <formula2>9999999999</formula2>
    </dataValidation>
    <dataValidation type="whole" imeMode="halfAlpha" allowBlank="1" showInputMessage="1" showErrorMessage="1" error="有効な数字を入力してください" sqref="R275" xr:uid="{44F8EDFA-EEBB-4D77-870B-774E7079605E}">
      <formula1>0</formula1>
      <formula2>9999999999</formula2>
    </dataValidation>
    <dataValidation type="whole" imeMode="halfAlpha" allowBlank="1" showInputMessage="1" showErrorMessage="1" error="有効な数字を入力してください" sqref="S275" xr:uid="{57958E91-1031-45AD-97AB-A50BFEA1AF26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75:U275" xr:uid="{59BDA85D-A1F2-43B7-85D5-B49769810E04}">
      <formula1>-9999999999</formula1>
      <formula2>9999999999</formula2>
    </dataValidation>
    <dataValidation type="list" imeMode="halfAlpha" allowBlank="1" showInputMessage="1" showErrorMessage="1" error="リストから選択してください" sqref="L276:M276" xr:uid="{4AA208D6-A4DC-4D9E-A84F-9C36570550C7}">
      <formula1>"一般,特定,　"</formula1>
    </dataValidation>
    <dataValidation type="date" imeMode="halfAlpha" allowBlank="1" showInputMessage="1" showErrorMessage="1" error="有効な日付を入力してください" sqref="N276:O276" xr:uid="{0C6CC7D9-1D1B-4232-BC05-5D98D65D47E4}">
      <formula1>92</formula1>
      <formula2>73415</formula2>
    </dataValidation>
    <dataValidation type="whole" imeMode="halfAlpha" allowBlank="1" showInputMessage="1" showErrorMessage="1" error="有効な数字を入力してください" sqref="P276" xr:uid="{6E0D8523-ED69-44FD-A4F7-19D0D93D7078}">
      <formula1>-9999999999</formula1>
      <formula2>9999999999</formula2>
    </dataValidation>
    <dataValidation type="whole" imeMode="halfAlpha" allowBlank="1" showInputMessage="1" showErrorMessage="1" error="有効な数字を入力してください" sqref="Q276" xr:uid="{36E20018-8138-41A1-AD69-5154DE393D8B}">
      <formula1>0</formula1>
      <formula2>9999999999</formula2>
    </dataValidation>
    <dataValidation type="whole" imeMode="halfAlpha" allowBlank="1" showInputMessage="1" showErrorMessage="1" error="有効な数字を入力してください" sqref="R276" xr:uid="{89AC1260-9160-4DDD-963C-D6B29B9ACD7F}">
      <formula1>0</formula1>
      <formula2>9999999999</formula2>
    </dataValidation>
    <dataValidation type="whole" imeMode="halfAlpha" allowBlank="1" showInputMessage="1" showErrorMessage="1" error="有効な数字を入力してください" sqref="S276" xr:uid="{512B8ACA-A921-4E14-9858-652973203711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76:U276" xr:uid="{B4545750-B49B-4E6B-B272-D133CB68E778}">
      <formula1>-9999999999</formula1>
      <formula2>9999999999</formula2>
    </dataValidation>
    <dataValidation type="list" imeMode="halfAlpha" allowBlank="1" showInputMessage="1" showErrorMessage="1" error="リストから選択してください" sqref="L277:M277" xr:uid="{72581F14-FA47-4243-AFC9-8ADDC7863B66}">
      <formula1>"一般,特定,　"</formula1>
    </dataValidation>
    <dataValidation type="date" imeMode="halfAlpha" allowBlank="1" showInputMessage="1" showErrorMessage="1" error="有効な日付を入力してください" sqref="N277:O277" xr:uid="{A87EC450-2B0E-44B5-9AF5-1724BEF24E04}">
      <formula1>92</formula1>
      <formula2>73415</formula2>
    </dataValidation>
    <dataValidation type="whole" imeMode="halfAlpha" allowBlank="1" showInputMessage="1" showErrorMessage="1" error="有効な数字を入力してください" sqref="P277" xr:uid="{692535BD-D368-498C-80D7-EA31A740100B}">
      <formula1>-9999999999</formula1>
      <formula2>9999999999</formula2>
    </dataValidation>
    <dataValidation type="whole" imeMode="halfAlpha" allowBlank="1" showInputMessage="1" showErrorMessage="1" error="有効な数字を入力してください" sqref="Q277" xr:uid="{BEB3B2A6-C530-46B0-8745-A84C100FA642}">
      <formula1>0</formula1>
      <formula2>9999999999</formula2>
    </dataValidation>
    <dataValidation type="whole" imeMode="halfAlpha" allowBlank="1" showInputMessage="1" showErrorMessage="1" error="有効な数字を入力してください" sqref="R277" xr:uid="{89156279-94D9-41AF-8AEB-124C79CF4297}">
      <formula1>0</formula1>
      <formula2>9999999999</formula2>
    </dataValidation>
    <dataValidation type="whole" imeMode="halfAlpha" allowBlank="1" showInputMessage="1" showErrorMessage="1" error="有効な数字を入力してください" sqref="S277" xr:uid="{11ABA47E-6D48-448C-8BE0-F5B1326994C6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77:U277" xr:uid="{D0DECF43-5B4D-4683-BC5A-0F745750BAD7}">
      <formula1>-9999999999</formula1>
      <formula2>9999999999</formula2>
    </dataValidation>
    <dataValidation type="list" imeMode="halfAlpha" allowBlank="1" showInputMessage="1" showErrorMessage="1" error="リストから選択してください" sqref="L278:M278" xr:uid="{7DC4DA44-A1C4-4C8E-9B8A-188FE26CAE24}">
      <formula1>"一般,特定,　"</formula1>
    </dataValidation>
    <dataValidation type="date" imeMode="halfAlpha" allowBlank="1" showInputMessage="1" showErrorMessage="1" error="有効な日付を入力してください" sqref="N278:O278" xr:uid="{8C0F5079-C444-4628-8E17-D16D41D16894}">
      <formula1>92</formula1>
      <formula2>73415</formula2>
    </dataValidation>
    <dataValidation type="whole" imeMode="halfAlpha" allowBlank="1" showInputMessage="1" showErrorMessage="1" error="有効な数字を入力してください" sqref="P278" xr:uid="{632F39FE-ED34-431C-A438-461DBBCC18DA}">
      <formula1>-9999999999</formula1>
      <formula2>9999999999</formula2>
    </dataValidation>
    <dataValidation type="whole" imeMode="halfAlpha" allowBlank="1" showInputMessage="1" showErrorMessage="1" error="有効な数字を入力してください" sqref="Q278" xr:uid="{09277A88-BE96-49B3-B177-4703FAA8D915}">
      <formula1>0</formula1>
      <formula2>9999999999</formula2>
    </dataValidation>
    <dataValidation type="whole" imeMode="halfAlpha" allowBlank="1" showInputMessage="1" showErrorMessage="1" error="有効な数字を入力してください" sqref="R278" xr:uid="{8510DD22-D9E0-45E0-A1FF-5F6E523E8A8A}">
      <formula1>0</formula1>
      <formula2>9999999999</formula2>
    </dataValidation>
    <dataValidation type="whole" imeMode="halfAlpha" allowBlank="1" showInputMessage="1" showErrorMessage="1" error="有効な数字を入力してください" sqref="S278" xr:uid="{C9E31E2E-CDA7-4031-BED8-1579AC3DC3C4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78:U278" xr:uid="{3CA077C5-74F0-4EB1-9A1B-BAAA4D6B36D9}">
      <formula1>-9999999999</formula1>
      <formula2>9999999999</formula2>
    </dataValidation>
    <dataValidation type="list" imeMode="halfAlpha" allowBlank="1" showInputMessage="1" showErrorMessage="1" error="リストから選択してください" sqref="L279:M279" xr:uid="{727F23CF-283E-4BA0-8D17-24CBCE43FA46}">
      <formula1>"一般,特定,　"</formula1>
    </dataValidation>
    <dataValidation type="date" imeMode="halfAlpha" allowBlank="1" showInputMessage="1" showErrorMessage="1" error="有効な日付を入力してください" sqref="N279:O279" xr:uid="{684FFA75-9CEB-4631-B56F-59A3B1F0F3EF}">
      <formula1>92</formula1>
      <formula2>73415</formula2>
    </dataValidation>
    <dataValidation type="whole" imeMode="halfAlpha" allowBlank="1" showInputMessage="1" showErrorMessage="1" error="有効な数字を入力してください" sqref="P279" xr:uid="{EFC12180-0847-4C5E-B343-37DC0B915282}">
      <formula1>-9999999999</formula1>
      <formula2>9999999999</formula2>
    </dataValidation>
    <dataValidation type="whole" imeMode="halfAlpha" allowBlank="1" showInputMessage="1" showErrorMessage="1" error="有効な数字を入力してください" sqref="Q279" xr:uid="{F1298E40-7A15-4E44-BA42-594D3D15010E}">
      <formula1>0</formula1>
      <formula2>9999999999</formula2>
    </dataValidation>
    <dataValidation type="whole" imeMode="halfAlpha" allowBlank="1" showInputMessage="1" showErrorMessage="1" error="有効な数字を入力してください" sqref="R279" xr:uid="{4B940178-53F0-4D00-95AF-4D273FDEABB1}">
      <formula1>0</formula1>
      <formula2>9999999999</formula2>
    </dataValidation>
    <dataValidation type="whole" imeMode="halfAlpha" allowBlank="1" showInputMessage="1" showErrorMessage="1" error="有効な数字を入力してください" sqref="S279" xr:uid="{F0B854DC-E7C7-4BAC-8454-959A1B1CB0DD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79:U279" xr:uid="{FAEF2AA7-A7D6-4CA7-85F0-4E5545AEBE30}">
      <formula1>-9999999999</formula1>
      <formula2>9999999999</formula2>
    </dataValidation>
    <dataValidation type="list" imeMode="halfAlpha" allowBlank="1" showInputMessage="1" showErrorMessage="1" error="リストから選択してください" sqref="L280:M280" xr:uid="{7DBE11BB-9665-4B73-B2F1-CDFBFC3CDAB8}">
      <formula1>"一般,特定,　"</formula1>
    </dataValidation>
    <dataValidation type="date" imeMode="halfAlpha" allowBlank="1" showInputMessage="1" showErrorMessage="1" error="有効な日付を入力してください" sqref="N280:O280" xr:uid="{A6D0D3A5-914F-4370-83F4-9D79938870E1}">
      <formula1>92</formula1>
      <formula2>73415</formula2>
    </dataValidation>
    <dataValidation type="whole" imeMode="halfAlpha" allowBlank="1" showInputMessage="1" showErrorMessage="1" error="有効な数字を入力してください" sqref="P280" xr:uid="{F7B9D0B6-CC01-4DB4-B8CE-ACBC8A159F02}">
      <formula1>-9999999999</formula1>
      <formula2>9999999999</formula2>
    </dataValidation>
    <dataValidation type="whole" imeMode="halfAlpha" allowBlank="1" showInputMessage="1" showErrorMessage="1" error="有効な数字を入力してください" sqref="Q280" xr:uid="{58F969DB-0538-4C75-93E4-EDAFE619168E}">
      <formula1>0</formula1>
      <formula2>9999999999</formula2>
    </dataValidation>
    <dataValidation type="whole" imeMode="halfAlpha" allowBlank="1" showInputMessage="1" showErrorMessage="1" error="有効な数字を入力してください" sqref="R280" xr:uid="{E18ABE28-9F49-441B-A76B-020410F4204E}">
      <formula1>0</formula1>
      <formula2>9999999999</formula2>
    </dataValidation>
    <dataValidation type="whole" imeMode="halfAlpha" allowBlank="1" showInputMessage="1" showErrorMessage="1" error="有効な数字を入力してください" sqref="S280" xr:uid="{0BEA935A-39E8-4988-BFCB-6FCDBA5F90BB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80:U280" xr:uid="{11AA916B-6AB0-41EF-8368-6939A697095D}">
      <formula1>-9999999999</formula1>
      <formula2>9999999999</formula2>
    </dataValidation>
    <dataValidation type="list" imeMode="halfAlpha" allowBlank="1" showInputMessage="1" showErrorMessage="1" error="リストから選択してください" sqref="L281:M281" xr:uid="{4D7782F5-5945-44AB-81CA-91FBE7D039DE}">
      <formula1>"一般,特定,　"</formula1>
    </dataValidation>
    <dataValidation type="date" imeMode="halfAlpha" allowBlank="1" showInputMessage="1" showErrorMessage="1" error="有効な日付を入力してください" sqref="N281:O281" xr:uid="{B782A553-4E29-4C3B-B8C2-335840DD8A85}">
      <formula1>92</formula1>
      <formula2>73415</formula2>
    </dataValidation>
    <dataValidation type="whole" imeMode="halfAlpha" allowBlank="1" showInputMessage="1" showErrorMessage="1" error="有効な数字を入力してください" sqref="P281" xr:uid="{A993F5ED-34E6-4947-AB32-B15541A216BA}">
      <formula1>-9999999999</formula1>
      <formula2>9999999999</formula2>
    </dataValidation>
    <dataValidation type="whole" imeMode="halfAlpha" allowBlank="1" showInputMessage="1" showErrorMessage="1" error="有効な数字を入力してください" sqref="Q281" xr:uid="{183A000B-D22E-4E49-92D1-7F23E5307FBF}">
      <formula1>0</formula1>
      <formula2>9999999999</formula2>
    </dataValidation>
    <dataValidation type="whole" imeMode="halfAlpha" allowBlank="1" showInputMessage="1" showErrorMessage="1" error="有効な数字を入力してください" sqref="R281" xr:uid="{77FCA91E-003D-475E-A4B2-D5F8CCD84317}">
      <formula1>0</formula1>
      <formula2>9999999999</formula2>
    </dataValidation>
    <dataValidation type="whole" imeMode="halfAlpha" allowBlank="1" showInputMessage="1" showErrorMessage="1" error="有効な数字を入力してください" sqref="S281" xr:uid="{96F6B5DD-5ACF-4D3D-86FF-C88C425543BC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81:U281" xr:uid="{74B45D09-E270-4029-81F1-67C5BC2826B9}">
      <formula1>-9999999999</formula1>
      <formula2>9999999999</formula2>
    </dataValidation>
    <dataValidation type="list" imeMode="halfAlpha" allowBlank="1" showInputMessage="1" showErrorMessage="1" error="リストから選択してください" sqref="L282:M282" xr:uid="{3B889417-E949-4AFC-8A12-901EBC2410FE}">
      <formula1>"一般,特定,　"</formula1>
    </dataValidation>
    <dataValidation type="date" imeMode="halfAlpha" allowBlank="1" showInputMessage="1" showErrorMessage="1" error="有効な日付を入力してください" sqref="N282:O282" xr:uid="{72C8F5FD-82F0-45A0-A4E8-FD47C57E9EB0}">
      <formula1>92</formula1>
      <formula2>73415</formula2>
    </dataValidation>
    <dataValidation type="whole" imeMode="halfAlpha" allowBlank="1" showInputMessage="1" showErrorMessage="1" error="有効な数字を入力してください" sqref="P282" xr:uid="{7727C531-AA9C-4DF4-B72F-D2A175AFCFAB}">
      <formula1>-9999999999</formula1>
      <formula2>9999999999</formula2>
    </dataValidation>
    <dataValidation type="whole" imeMode="halfAlpha" allowBlank="1" showInputMessage="1" showErrorMessage="1" error="有効な数字を入力してください" sqref="Q282" xr:uid="{8A34A11D-A61F-4669-A06F-CBD22C5E2971}">
      <formula1>0</formula1>
      <formula2>9999999999</formula2>
    </dataValidation>
    <dataValidation type="whole" imeMode="halfAlpha" allowBlank="1" showInputMessage="1" showErrorMessage="1" error="有効な数字を入力してください" sqref="R282" xr:uid="{31756E78-E2F8-4854-BFCA-E5688F449D5F}">
      <formula1>0</formula1>
      <formula2>9999999999</formula2>
    </dataValidation>
    <dataValidation type="whole" imeMode="halfAlpha" allowBlank="1" showInputMessage="1" showErrorMessage="1" error="有効な数字を入力してください" sqref="S282" xr:uid="{0CED4C79-2D52-4F96-B048-ABC7088851BD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82:U282" xr:uid="{17CBBF4F-AA51-491B-AB88-B170C2AC7FE2}">
      <formula1>-9999999999</formula1>
      <formula2>9999999999</formula2>
    </dataValidation>
    <dataValidation type="list" imeMode="halfAlpha" allowBlank="1" showInputMessage="1" showErrorMessage="1" error="リストから選択してください" sqref="L283:M283" xr:uid="{8DF3E77E-47CB-4556-8649-3DCDD1466E36}">
      <formula1>"一般,特定,　"</formula1>
    </dataValidation>
    <dataValidation type="date" imeMode="halfAlpha" allowBlank="1" showInputMessage="1" showErrorMessage="1" error="有効な日付を入力してください" sqref="N283:O283" xr:uid="{6AFFA9E9-9B70-49D9-A944-685B56BB6652}">
      <formula1>92</formula1>
      <formula2>73415</formula2>
    </dataValidation>
    <dataValidation type="whole" imeMode="halfAlpha" allowBlank="1" showInputMessage="1" showErrorMessage="1" error="有効な数字を入力してください" sqref="P283" xr:uid="{8E08110D-65CE-435F-9B1E-183A3D0392AF}">
      <formula1>-9999999999</formula1>
      <formula2>9999999999</formula2>
    </dataValidation>
    <dataValidation type="whole" imeMode="halfAlpha" allowBlank="1" showInputMessage="1" showErrorMessage="1" error="有効な数字を入力してください" sqref="Q283" xr:uid="{06A57D90-3B1B-4361-AC44-EED3862530EC}">
      <formula1>0</formula1>
      <formula2>9999999999</formula2>
    </dataValidation>
    <dataValidation type="whole" imeMode="halfAlpha" allowBlank="1" showInputMessage="1" showErrorMessage="1" error="有効な数字を入力してください" sqref="R283" xr:uid="{FD2AC94D-1DAD-4326-8F67-6E28745DD4E6}">
      <formula1>0</formula1>
      <formula2>9999999999</formula2>
    </dataValidation>
    <dataValidation type="whole" imeMode="halfAlpha" allowBlank="1" showInputMessage="1" showErrorMessage="1" error="有効な数字を入力してください" sqref="S283" xr:uid="{0766B0B7-E758-4AC7-8D80-6BB5EC13147D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83:U283" xr:uid="{196CF1CA-3604-4989-BCB7-BEC2E96A6B55}">
      <formula1>-9999999999</formula1>
      <formula2>9999999999</formula2>
    </dataValidation>
    <dataValidation type="list" imeMode="halfAlpha" allowBlank="1" showInputMessage="1" showErrorMessage="1" error="リストから選択してください" sqref="L284:M284" xr:uid="{8F8B665C-D2C2-4539-9769-3D51ADF66958}">
      <formula1>"一般,特定,　"</formula1>
    </dataValidation>
    <dataValidation type="date" imeMode="halfAlpha" allowBlank="1" showInputMessage="1" showErrorMessage="1" error="有効な日付を入力してください" sqref="N284:O284" xr:uid="{1AF23518-CD34-4A32-90FA-355E9050B199}">
      <formula1>92</formula1>
      <formula2>73415</formula2>
    </dataValidation>
    <dataValidation type="whole" imeMode="halfAlpha" allowBlank="1" showInputMessage="1" showErrorMessage="1" error="有効な数字を入力してください" sqref="P284" xr:uid="{EB0CADE9-FD2C-4744-96B6-EF6E507586F8}">
      <formula1>-9999999999</formula1>
      <formula2>9999999999</formula2>
    </dataValidation>
    <dataValidation type="whole" imeMode="halfAlpha" allowBlank="1" showInputMessage="1" showErrorMessage="1" error="有効な数字を入力してください" sqref="Q284" xr:uid="{9551C57C-72B0-44CD-B302-42A6F1453A8C}">
      <formula1>0</formula1>
      <formula2>9999999999</formula2>
    </dataValidation>
    <dataValidation type="whole" imeMode="halfAlpha" allowBlank="1" showInputMessage="1" showErrorMessage="1" error="有効な数字を入力してください" sqref="R284" xr:uid="{22C82928-09EE-4D2A-BEDF-6D089429159C}">
      <formula1>0</formula1>
      <formula2>9999999999</formula2>
    </dataValidation>
    <dataValidation type="whole" imeMode="halfAlpha" allowBlank="1" showInputMessage="1" showErrorMessage="1" error="有効な数字を入力してください" sqref="S284" xr:uid="{AC6B0905-9666-4809-9768-772A17652063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84:U284" xr:uid="{5F93020E-29F5-4BB2-A08C-87907BDECDF3}">
      <formula1>-9999999999</formula1>
      <formula2>9999999999</formula2>
    </dataValidation>
    <dataValidation type="list" imeMode="halfAlpha" allowBlank="1" showInputMessage="1" showErrorMessage="1" error="リストから選択してください" sqref="L285:M285" xr:uid="{9ABF396C-54DA-4DAE-84A2-C4E8D73A27AF}">
      <formula1>"一般,特定,　"</formula1>
    </dataValidation>
    <dataValidation type="date" imeMode="halfAlpha" allowBlank="1" showInputMessage="1" showErrorMessage="1" error="有効な日付を入力してください" sqref="N285:O285" xr:uid="{C5744838-A250-4B1D-9362-B5B02DB7ACF2}">
      <formula1>92</formula1>
      <formula2>73415</formula2>
    </dataValidation>
    <dataValidation type="whole" imeMode="halfAlpha" allowBlank="1" showInputMessage="1" showErrorMessage="1" error="有効な数字を入力してください" sqref="P285" xr:uid="{E40CFDBA-CF6A-49CC-A49F-C6E3AE409016}">
      <formula1>-9999999999</formula1>
      <formula2>9999999999</formula2>
    </dataValidation>
    <dataValidation type="whole" imeMode="halfAlpha" allowBlank="1" showInputMessage="1" showErrorMessage="1" error="有効な数字を入力してください" sqref="Q285" xr:uid="{8A98E730-729F-4D74-A0AA-23CA775274FD}">
      <formula1>0</formula1>
      <formula2>9999999999</formula2>
    </dataValidation>
    <dataValidation type="whole" imeMode="halfAlpha" allowBlank="1" showInputMessage="1" showErrorMessage="1" error="有効な数字を入力してください" sqref="R285" xr:uid="{E527B195-F560-4AF9-B6B3-1D08EA507FAF}">
      <formula1>0</formula1>
      <formula2>9999999999</formula2>
    </dataValidation>
    <dataValidation type="whole" imeMode="halfAlpha" allowBlank="1" showInputMessage="1" showErrorMessage="1" error="有効な数字を入力してください" sqref="S285" xr:uid="{896F6785-41E0-4043-8C39-17D608A9BF1A}">
      <formula1>0</formula1>
      <formula2>9999999999</formula2>
    </dataValidation>
    <dataValidation type="whole" imeMode="halfAlpha" allowBlank="1" showInputMessage="1" showErrorMessage="1" error="有効な数字を入力してください。10兆円以上になる場合は、9,999,999,999と入力してください" sqref="T285:U285" xr:uid="{23425B01-13FB-4093-925D-D04E3F4FA198}">
      <formula1>-9999999999</formula1>
      <formula2>9999999999</formula2>
    </dataValidation>
  </dataValidations>
  <pageMargins left="0.19685039370078741" right="0.19685039370078741" top="0.39370078740157483" bottom="0.19685039370078741" header="0.19685039370078741" footer="0.19685039370078741"/>
  <pageSetup paperSize="9" scale="67" fitToHeight="0" orientation="portrait" r:id="rId1"/>
  <headerFooter>
    <oddHeader>&amp;R&amp;8&amp;P/&amp;N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57"/>
  <sheetViews>
    <sheetView zoomScaleNormal="100" workbookViewId="0"/>
  </sheetViews>
  <sheetFormatPr defaultRowHeight="13.5" x14ac:dyDescent="0.15"/>
  <cols>
    <col min="1" max="1" width="17.25" style="126" customWidth="1"/>
    <col min="2" max="16384" width="9" style="126"/>
  </cols>
  <sheetData>
    <row r="1" spans="1:1" x14ac:dyDescent="0.15">
      <c r="A1" s="126" t="str">
        <f>"@北海道@青森県@岩手県@宮城県@秋田県@山形県@福島県@茨城県@栃木県@群馬県@埼玉県@千葉県@東京都@新潟県@富山県@石川県@福井県@山梨県@長野県@岐阜県@静岡県@愛知県@三重県@滋賀県@京都府@大阪府@兵庫県@奈良県@鳥取県@島根県@岡山県@広島県@山口県@徳島県@香川県@愛媛県@高知県@福岡県@佐賀県@長崎県@熊本県@大分県@宮崎県@沖縄県@"</f>
        <v>@北海道@青森県@岩手県@宮城県@秋田県@山形県@福島県@茨城県@栃木県@群馬県@埼玉県@千葉県@東京都@新潟県@富山県@石川県@福井県@山梨県@長野県@岐阜県@静岡県@愛知県@三重県@滋賀県@京都府@大阪府@兵庫県@奈良県@鳥取県@島根県@岡山県@広島県@山口県@徳島県@香川県@愛媛県@高知県@福岡県@佐賀県@長崎県@熊本県@大分県@宮崎県@沖縄県@</v>
      </c>
    </row>
    <row r="2" spans="1:1" x14ac:dyDescent="0.15">
      <c r="A2" s="126" t="str">
        <f>"@神奈川県@和歌山県@鹿児島県@"</f>
        <v>@神奈川県@和歌山県@鹿児島県@</v>
      </c>
    </row>
    <row r="3" spans="1:1" x14ac:dyDescent="0.15">
      <c r="A3" s="126" t="s">
        <v>254</v>
      </c>
    </row>
    <row r="4" spans="1:1" x14ac:dyDescent="0.15">
      <c r="A4" s="126" t="s">
        <v>255</v>
      </c>
    </row>
    <row r="10" spans="1:1" x14ac:dyDescent="0.15">
      <c r="A10" s="98" t="s">
        <v>251</v>
      </c>
    </row>
    <row r="11" spans="1:1" x14ac:dyDescent="0.15">
      <c r="A11" s="98" t="s">
        <v>34</v>
      </c>
    </row>
    <row r="12" spans="1:1" x14ac:dyDescent="0.15">
      <c r="A12" s="98" t="s">
        <v>35</v>
      </c>
    </row>
    <row r="13" spans="1:1" x14ac:dyDescent="0.15">
      <c r="A13" s="98" t="s">
        <v>36</v>
      </c>
    </row>
    <row r="14" spans="1:1" x14ac:dyDescent="0.15">
      <c r="A14" s="98" t="s">
        <v>37</v>
      </c>
    </row>
    <row r="15" spans="1:1" x14ac:dyDescent="0.15">
      <c r="A15" s="98" t="s">
        <v>38</v>
      </c>
    </row>
    <row r="16" spans="1:1" x14ac:dyDescent="0.15">
      <c r="A16" s="98" t="s">
        <v>39</v>
      </c>
    </row>
    <row r="17" spans="1:1" x14ac:dyDescent="0.15">
      <c r="A17" s="98" t="s">
        <v>40</v>
      </c>
    </row>
    <row r="18" spans="1:1" x14ac:dyDescent="0.15">
      <c r="A18" s="98" t="s">
        <v>41</v>
      </c>
    </row>
    <row r="19" spans="1:1" x14ac:dyDescent="0.15">
      <c r="A19" s="98" t="s">
        <v>42</v>
      </c>
    </row>
    <row r="20" spans="1:1" x14ac:dyDescent="0.15">
      <c r="A20" s="98" t="s">
        <v>43</v>
      </c>
    </row>
    <row r="21" spans="1:1" x14ac:dyDescent="0.15">
      <c r="A21" s="98" t="s">
        <v>44</v>
      </c>
    </row>
    <row r="22" spans="1:1" x14ac:dyDescent="0.15">
      <c r="A22" s="98" t="s">
        <v>45</v>
      </c>
    </row>
    <row r="23" spans="1:1" x14ac:dyDescent="0.15">
      <c r="A23" s="98" t="s">
        <v>46</v>
      </c>
    </row>
    <row r="24" spans="1:1" x14ac:dyDescent="0.15">
      <c r="A24" s="98" t="s">
        <v>47</v>
      </c>
    </row>
    <row r="25" spans="1:1" x14ac:dyDescent="0.15">
      <c r="A25" s="98" t="s">
        <v>48</v>
      </c>
    </row>
    <row r="26" spans="1:1" x14ac:dyDescent="0.15">
      <c r="A26" s="98" t="s">
        <v>49</v>
      </c>
    </row>
    <row r="27" spans="1:1" x14ac:dyDescent="0.15">
      <c r="A27" s="98" t="s">
        <v>50</v>
      </c>
    </row>
    <row r="28" spans="1:1" x14ac:dyDescent="0.15">
      <c r="A28" s="98" t="s">
        <v>51</v>
      </c>
    </row>
    <row r="29" spans="1:1" x14ac:dyDescent="0.15">
      <c r="A29" s="98" t="s">
        <v>52</v>
      </c>
    </row>
    <row r="30" spans="1:1" x14ac:dyDescent="0.15">
      <c r="A30" s="98" t="s">
        <v>53</v>
      </c>
    </row>
    <row r="31" spans="1:1" x14ac:dyDescent="0.15">
      <c r="A31" s="98" t="s">
        <v>54</v>
      </c>
    </row>
    <row r="32" spans="1:1" x14ac:dyDescent="0.15">
      <c r="A32" s="98" t="s">
        <v>55</v>
      </c>
    </row>
    <row r="33" spans="1:1" x14ac:dyDescent="0.15">
      <c r="A33" s="98" t="s">
        <v>56</v>
      </c>
    </row>
    <row r="34" spans="1:1" x14ac:dyDescent="0.15">
      <c r="A34" s="98" t="s">
        <v>57</v>
      </c>
    </row>
    <row r="35" spans="1:1" x14ac:dyDescent="0.15">
      <c r="A35" s="98" t="s">
        <v>58</v>
      </c>
    </row>
    <row r="36" spans="1:1" x14ac:dyDescent="0.15">
      <c r="A36" s="98" t="s">
        <v>59</v>
      </c>
    </row>
    <row r="37" spans="1:1" x14ac:dyDescent="0.15">
      <c r="A37" s="98" t="s">
        <v>60</v>
      </c>
    </row>
    <row r="38" spans="1:1" x14ac:dyDescent="0.15">
      <c r="A38" s="98" t="s">
        <v>61</v>
      </c>
    </row>
    <row r="39" spans="1:1" x14ac:dyDescent="0.15">
      <c r="A39" s="98" t="s">
        <v>62</v>
      </c>
    </row>
    <row r="40" spans="1:1" x14ac:dyDescent="0.15">
      <c r="A40" s="98" t="s">
        <v>63</v>
      </c>
    </row>
    <row r="41" spans="1:1" x14ac:dyDescent="0.15">
      <c r="A41" s="98" t="s">
        <v>64</v>
      </c>
    </row>
    <row r="42" spans="1:1" x14ac:dyDescent="0.15">
      <c r="A42" s="98" t="s">
        <v>65</v>
      </c>
    </row>
    <row r="43" spans="1:1" x14ac:dyDescent="0.15">
      <c r="A43" s="98" t="s">
        <v>66</v>
      </c>
    </row>
    <row r="44" spans="1:1" x14ac:dyDescent="0.15">
      <c r="A44" s="98" t="s">
        <v>67</v>
      </c>
    </row>
    <row r="45" spans="1:1" x14ac:dyDescent="0.15">
      <c r="A45" s="98" t="s">
        <v>68</v>
      </c>
    </row>
    <row r="46" spans="1:1" x14ac:dyDescent="0.15">
      <c r="A46" s="98" t="s">
        <v>69</v>
      </c>
    </row>
    <row r="47" spans="1:1" x14ac:dyDescent="0.15">
      <c r="A47" s="98" t="s">
        <v>70</v>
      </c>
    </row>
    <row r="48" spans="1:1" x14ac:dyDescent="0.15">
      <c r="A48" s="98" t="s">
        <v>71</v>
      </c>
    </row>
    <row r="49" spans="1:1" x14ac:dyDescent="0.15">
      <c r="A49" s="98" t="s">
        <v>72</v>
      </c>
    </row>
    <row r="50" spans="1:1" x14ac:dyDescent="0.15">
      <c r="A50" s="98" t="s">
        <v>73</v>
      </c>
    </row>
    <row r="51" spans="1:1" x14ac:dyDescent="0.15">
      <c r="A51" s="98" t="s">
        <v>74</v>
      </c>
    </row>
    <row r="52" spans="1:1" x14ac:dyDescent="0.15">
      <c r="A52" s="98" t="s">
        <v>75</v>
      </c>
    </row>
    <row r="53" spans="1:1" x14ac:dyDescent="0.15">
      <c r="A53" s="98" t="s">
        <v>76</v>
      </c>
    </row>
    <row r="54" spans="1:1" x14ac:dyDescent="0.15">
      <c r="A54" s="98" t="s">
        <v>77</v>
      </c>
    </row>
    <row r="55" spans="1:1" x14ac:dyDescent="0.15">
      <c r="A55" s="98" t="s">
        <v>78</v>
      </c>
    </row>
    <row r="56" spans="1:1" x14ac:dyDescent="0.15">
      <c r="A56" s="98" t="s">
        <v>79</v>
      </c>
    </row>
    <row r="57" spans="1:1" x14ac:dyDescent="0.15">
      <c r="A57" s="98" t="s">
        <v>80</v>
      </c>
    </row>
  </sheetData>
  <sheetProtection algorithmName="SHA-512" hashValue="b2/a4C7eQcUDr/+HNpK7w1o4r4Qd8NZUz5ZrPb4Dm0iWLNFAOfH/dsmhwqGAlycU5fIBFKYXewIhG3uf5Es9KA==" saltValue="i5iKSTzGTORFmRoiEbA+Dg==" spinCount="100000" sheet="1" objects="1" scenarios="1"/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7</vt:i4>
      </vt:variant>
    </vt:vector>
  </HeadingPairs>
  <TitlesOfParts>
    <vt:vector size="9" baseType="lpstr">
      <vt:lpstr>入力シート</vt:lpstr>
      <vt:lpstr>settings</vt:lpstr>
      <vt:lpstr>入力シート!Print_Titles</vt:lpstr>
      <vt:lpstr>希望</vt:lpstr>
      <vt:lpstr>許可コード</vt:lpstr>
      <vt:lpstr>都道府県3</vt:lpstr>
      <vt:lpstr>都道府県4</vt:lpstr>
      <vt:lpstr>日付例</vt:lpstr>
      <vt:lpstr>日付例_s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2021-10-21T06:18:52Z</cp:lastPrinted>
  <dcterms:created xsi:type="dcterms:W3CDTF">2018-07-20T07:50:20Z</dcterms:created>
  <dcterms:modified xsi:type="dcterms:W3CDTF">2025-12-16T04:30:13Z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fa83ef35-2a2d-42f8-ac1d-33ce738d231f</vt:lpwstr>
  </property>
</Properties>
</file>