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30.100.102\Share\01_営業_自治体_事業者\13_営業新業務運用資料\02_事業者(説明会)資料\02_事業者お礼品登録シート\"/>
    </mc:Choice>
  </mc:AlternateContent>
  <workbookProtection workbookPassword="EED1" lockStructure="1"/>
  <bookViews>
    <workbookView xWindow="0" yWindow="0" windowWidth="23040" windowHeight="9096" tabRatio="870"/>
  </bookViews>
  <sheets>
    <sheet name="お礼品登録シート見本" sheetId="50" r:id="rId1"/>
    <sheet name="エントリーシート6" sheetId="42" state="hidden" r:id="rId2"/>
    <sheet name="エントリーシート7" sheetId="43" state="hidden" r:id="rId3"/>
    <sheet name="エントリーシート8" sheetId="44" state="hidden" r:id="rId4"/>
    <sheet name="エントリーシート9" sheetId="45" state="hidden" r:id="rId5"/>
    <sheet name="エントリーシート10" sheetId="46" state="hidden" r:id="rId6"/>
    <sheet name="お礼品登録シート1" sheetId="52" r:id="rId7"/>
    <sheet name="お礼品登録シート2" sheetId="53" r:id="rId8"/>
    <sheet name="お礼品登録シート3" sheetId="54" r:id="rId9"/>
    <sheet name="お礼品登録シート4" sheetId="55" r:id="rId10"/>
    <sheet name="お礼品登録シート5" sheetId="56" r:id="rId11"/>
    <sheet name="お礼品登録シート6" sheetId="57" r:id="rId12"/>
    <sheet name="お礼品登録シート7" sheetId="58" r:id="rId13"/>
    <sheet name="お礼品登録シート8" sheetId="59" r:id="rId14"/>
    <sheet name="お礼品登録シート9" sheetId="60" r:id="rId15"/>
    <sheet name="お礼品登録シート10" sheetId="61" r:id="rId16"/>
    <sheet name="【事業者使用不可】返礼品一覧" sheetId="26" state="hidden" r:id="rId17"/>
    <sheet name="【貼り付け・登録用】返礼品一覧" sheetId="24" state="hidden" r:id="rId18"/>
    <sheet name="チェック表" sheetId="47" state="hidden" r:id="rId19"/>
  </sheets>
  <definedNames>
    <definedName name="_xlnm.Print_Area" localSheetId="5">エントリーシート10!$A$1:$O$36</definedName>
    <definedName name="_xlnm.Print_Area" localSheetId="1">エントリーシート6!$A$1:$O$36</definedName>
    <definedName name="_xlnm.Print_Area" localSheetId="2">エントリーシート7!$A$1:$O$36</definedName>
    <definedName name="_xlnm.Print_Area" localSheetId="3">エントリーシート8!$A$1:$O$36</definedName>
    <definedName name="_xlnm.Print_Area" localSheetId="4">エントリーシート9!$A$1:$O$36</definedName>
    <definedName name="_xlnm.Print_Area" localSheetId="6">お礼品登録シート1!$B$1:$N$36</definedName>
    <definedName name="_xlnm.Print_Area" localSheetId="15">お礼品登録シート10!$B$1:$N$35</definedName>
    <definedName name="_xlnm.Print_Area" localSheetId="7">お礼品登録シート2!$B$1:$N$36</definedName>
    <definedName name="_xlnm.Print_Area" localSheetId="8">お礼品登録シート3!$B$1:$N$35</definedName>
    <definedName name="_xlnm.Print_Area" localSheetId="9">お礼品登録シート4!$B$1:$N$35</definedName>
    <definedName name="_xlnm.Print_Area" localSheetId="10">お礼品登録シート5!$B$1:$N$35</definedName>
    <definedName name="_xlnm.Print_Area" localSheetId="11">お礼品登録シート6!$B$1:$N$35</definedName>
    <definedName name="_xlnm.Print_Area" localSheetId="12">お礼品登録シート7!$B$1:$N$35</definedName>
    <definedName name="_xlnm.Print_Area" localSheetId="13">お礼品登録シート8!$B$1:$N$35</definedName>
    <definedName name="_xlnm.Print_Area" localSheetId="14">お礼品登録シート9!$B$1:$N$35</definedName>
    <definedName name="_xlnm.Print_Area" localSheetId="0">お礼品登録シート見本!$B$1:$N$36</definedName>
    <definedName name="_xlnm.Print_Area" localSheetId="18">チェック表!$A$1:$L$42</definedName>
  </definedNames>
  <calcPr calcId="162913"/>
  <fileRecoveryPr autoRecover="0"/>
</workbook>
</file>

<file path=xl/calcChain.xml><?xml version="1.0" encoding="utf-8"?>
<calcChain xmlns="http://schemas.openxmlformats.org/spreadsheetml/2006/main">
  <c r="AH12" i="26" l="1"/>
  <c r="AE12" i="26"/>
  <c r="AD12" i="26"/>
  <c r="AC12" i="26"/>
  <c r="AB12" i="26"/>
  <c r="AA12" i="26"/>
  <c r="Z12" i="26"/>
  <c r="Y12" i="26"/>
  <c r="X12" i="26"/>
  <c r="W12" i="26"/>
  <c r="V12" i="26"/>
  <c r="U12" i="26"/>
  <c r="T12" i="26"/>
  <c r="S12" i="26"/>
  <c r="R12" i="26"/>
  <c r="Q12" i="26"/>
  <c r="O12" i="26"/>
  <c r="N12" i="26"/>
  <c r="M12" i="26"/>
  <c r="L12" i="26"/>
  <c r="K12" i="26"/>
  <c r="J12" i="26"/>
  <c r="I12" i="26"/>
  <c r="H12" i="26"/>
  <c r="G12" i="26"/>
  <c r="F12" i="26"/>
  <c r="E12" i="26"/>
  <c r="D12" i="26"/>
  <c r="C12" i="26"/>
  <c r="AH11" i="26"/>
  <c r="AE11" i="26"/>
  <c r="AD11" i="26"/>
  <c r="AC11" i="26"/>
  <c r="AB11" i="26"/>
  <c r="AA11" i="26"/>
  <c r="Z11" i="26"/>
  <c r="Y11" i="26"/>
  <c r="X11" i="26"/>
  <c r="W11" i="26"/>
  <c r="V11" i="26"/>
  <c r="U11" i="26"/>
  <c r="T11" i="26"/>
  <c r="S11" i="26"/>
  <c r="R11" i="26"/>
  <c r="Q11" i="26"/>
  <c r="O11" i="26"/>
  <c r="N11" i="26"/>
  <c r="M11" i="26"/>
  <c r="L11" i="26"/>
  <c r="K11" i="26"/>
  <c r="J11" i="26"/>
  <c r="I11" i="26"/>
  <c r="H11" i="26"/>
  <c r="G11" i="26"/>
  <c r="F11" i="26"/>
  <c r="E11" i="26"/>
  <c r="D11" i="26"/>
  <c r="C11" i="26"/>
  <c r="AH10" i="26"/>
  <c r="AE10" i="26"/>
  <c r="AD10" i="26"/>
  <c r="AC10" i="26"/>
  <c r="AB10" i="26"/>
  <c r="AA10" i="26"/>
  <c r="Z10" i="26"/>
  <c r="Y10" i="26"/>
  <c r="X10" i="26"/>
  <c r="W10" i="26"/>
  <c r="V10" i="26"/>
  <c r="U10" i="26"/>
  <c r="T10" i="26"/>
  <c r="S10" i="26"/>
  <c r="R10" i="26"/>
  <c r="Q10" i="26"/>
  <c r="O10" i="26"/>
  <c r="N10" i="26"/>
  <c r="M10" i="26"/>
  <c r="L10" i="26"/>
  <c r="K10" i="26"/>
  <c r="J10" i="26"/>
  <c r="I10" i="26"/>
  <c r="H10" i="26"/>
  <c r="G10" i="26"/>
  <c r="F10" i="26"/>
  <c r="E10" i="26"/>
  <c r="D10" i="26"/>
  <c r="C10" i="26"/>
  <c r="AH9" i="26"/>
  <c r="AE9" i="26"/>
  <c r="AD9" i="26"/>
  <c r="AC9" i="26"/>
  <c r="AB9" i="26"/>
  <c r="AA9" i="26"/>
  <c r="Z9" i="26"/>
  <c r="Y9" i="26"/>
  <c r="X9" i="26"/>
  <c r="W9" i="26"/>
  <c r="V9" i="26"/>
  <c r="U9" i="26"/>
  <c r="T9" i="26"/>
  <c r="S9" i="26"/>
  <c r="R9" i="26"/>
  <c r="Q9" i="26"/>
  <c r="O9" i="26"/>
  <c r="N9" i="26"/>
  <c r="M9" i="26"/>
  <c r="L9" i="26"/>
  <c r="K9" i="26"/>
  <c r="J9" i="26"/>
  <c r="I9" i="26"/>
  <c r="H9" i="26"/>
  <c r="G9" i="26"/>
  <c r="F9" i="26"/>
  <c r="E9" i="26"/>
  <c r="D9" i="26"/>
  <c r="C9" i="26"/>
  <c r="AH7" i="26"/>
  <c r="AE7" i="26"/>
  <c r="AD7" i="26"/>
  <c r="AC7" i="26"/>
  <c r="AB7" i="26"/>
  <c r="AA7" i="26"/>
  <c r="Z7" i="26"/>
  <c r="Y7" i="26"/>
  <c r="X7" i="26"/>
  <c r="W7" i="26"/>
  <c r="V7" i="26"/>
  <c r="U7" i="26"/>
  <c r="T7" i="26"/>
  <c r="S7" i="26"/>
  <c r="R7" i="26"/>
  <c r="Q7" i="26"/>
  <c r="O7" i="26"/>
  <c r="N7" i="26"/>
  <c r="M7" i="26"/>
  <c r="L7" i="26"/>
  <c r="K7" i="26"/>
  <c r="J7" i="26"/>
  <c r="I7" i="26"/>
  <c r="H7" i="26"/>
  <c r="G7" i="26"/>
  <c r="F7" i="26"/>
  <c r="E7" i="26"/>
  <c r="D7" i="26"/>
  <c r="C7" i="26"/>
  <c r="AH8" i="26"/>
  <c r="AE8" i="26"/>
  <c r="AD8" i="26"/>
  <c r="AC8" i="26"/>
  <c r="AB8" i="26"/>
  <c r="AA8" i="26"/>
  <c r="Z8" i="26"/>
  <c r="Y8" i="26"/>
  <c r="X8" i="26"/>
  <c r="W8" i="26"/>
  <c r="V8" i="26"/>
  <c r="U8" i="26"/>
  <c r="T8" i="26"/>
  <c r="S8" i="26"/>
  <c r="R8" i="26"/>
  <c r="Q8" i="26"/>
  <c r="O8" i="26"/>
  <c r="N8" i="26"/>
  <c r="M8" i="26"/>
  <c r="L8" i="26"/>
  <c r="K8" i="26"/>
  <c r="J8" i="26"/>
  <c r="I8" i="26"/>
  <c r="H8" i="26"/>
  <c r="G8" i="26"/>
  <c r="F8" i="26"/>
  <c r="E8" i="26"/>
  <c r="D8" i="26"/>
  <c r="C8" i="26"/>
  <c r="AH6" i="26"/>
  <c r="AE6" i="26"/>
  <c r="AD6" i="26"/>
  <c r="AC6" i="26"/>
  <c r="AB6" i="26"/>
  <c r="AA6" i="26"/>
  <c r="Z6" i="26"/>
  <c r="Y6" i="26"/>
  <c r="X6" i="26"/>
  <c r="W6" i="26"/>
  <c r="V6" i="26"/>
  <c r="U6" i="26"/>
  <c r="T6" i="26"/>
  <c r="S6" i="26"/>
  <c r="R6" i="26"/>
  <c r="Q6" i="26"/>
  <c r="O6" i="26"/>
  <c r="N6" i="26"/>
  <c r="M6" i="26"/>
  <c r="L6" i="26"/>
  <c r="K6" i="26"/>
  <c r="J6" i="26"/>
  <c r="I6" i="26"/>
  <c r="H6" i="26"/>
  <c r="G6" i="26"/>
  <c r="F6" i="26"/>
  <c r="E6" i="26"/>
  <c r="D6" i="26"/>
  <c r="C6" i="26"/>
  <c r="E5" i="26"/>
  <c r="D5" i="26"/>
  <c r="AH4" i="26"/>
  <c r="AE4" i="26"/>
  <c r="AD4" i="26"/>
  <c r="AC4" i="26"/>
  <c r="AB4" i="26"/>
  <c r="AA4" i="26"/>
  <c r="Z4" i="26"/>
  <c r="Y4" i="26"/>
  <c r="X4" i="26"/>
  <c r="W4" i="26"/>
  <c r="V4" i="26"/>
  <c r="U4" i="26"/>
  <c r="T4" i="26"/>
  <c r="S4" i="26"/>
  <c r="R4" i="26"/>
  <c r="Q4" i="26"/>
  <c r="O4" i="26"/>
  <c r="N4" i="26"/>
  <c r="M4" i="26"/>
  <c r="L4" i="26"/>
  <c r="K4" i="26"/>
  <c r="J4" i="26"/>
  <c r="I4" i="26"/>
  <c r="H4" i="26"/>
  <c r="G4" i="26"/>
  <c r="F4" i="26"/>
  <c r="E4" i="26"/>
  <c r="D4" i="26"/>
  <c r="C4" i="26"/>
  <c r="AH5" i="26"/>
  <c r="AE5" i="26"/>
  <c r="AD5" i="26"/>
  <c r="AC5" i="26"/>
  <c r="AB5" i="26"/>
  <c r="AA5" i="26"/>
  <c r="Z5" i="26"/>
  <c r="Y5" i="26"/>
  <c r="X5" i="26"/>
  <c r="W5" i="26"/>
  <c r="V5" i="26"/>
  <c r="U5" i="26"/>
  <c r="T5" i="26"/>
  <c r="S5" i="26"/>
  <c r="R5" i="26"/>
  <c r="Q5" i="26"/>
  <c r="O5" i="26"/>
  <c r="N5" i="26"/>
  <c r="M5" i="26"/>
  <c r="L5" i="26"/>
  <c r="K5" i="26"/>
  <c r="J5" i="26"/>
  <c r="I5" i="26"/>
  <c r="H5" i="26"/>
  <c r="G5" i="26"/>
  <c r="F5" i="26"/>
  <c r="C5" i="26"/>
  <c r="AH3" i="26"/>
  <c r="AE3" i="26"/>
  <c r="AD3" i="26"/>
  <c r="AC3" i="26"/>
  <c r="AB3" i="26"/>
  <c r="AA3" i="26"/>
  <c r="Z3" i="26"/>
  <c r="Y3" i="26"/>
  <c r="X3" i="26"/>
  <c r="W3" i="26"/>
  <c r="V3" i="26"/>
  <c r="U3" i="26"/>
  <c r="T3" i="26"/>
  <c r="S3" i="26"/>
  <c r="R3" i="26"/>
  <c r="Q3" i="26"/>
  <c r="O3" i="26"/>
  <c r="N3" i="26"/>
  <c r="M3" i="26"/>
  <c r="L3" i="26"/>
  <c r="K3" i="26"/>
  <c r="J3" i="26"/>
  <c r="I3" i="26"/>
  <c r="H3" i="26"/>
  <c r="G3" i="26"/>
  <c r="F3" i="26"/>
  <c r="E3" i="26"/>
  <c r="D3" i="26"/>
  <c r="C3" i="26"/>
  <c r="AA2" i="26"/>
  <c r="P35" i="61"/>
  <c r="P18" i="61"/>
  <c r="P17" i="61"/>
  <c r="P14" i="61"/>
  <c r="P13" i="61"/>
  <c r="E8" i="61"/>
  <c r="E7" i="61"/>
  <c r="E6" i="61"/>
  <c r="E5" i="61"/>
  <c r="I2" i="61"/>
  <c r="P35" i="60"/>
  <c r="P18" i="60"/>
  <c r="P17" i="60"/>
  <c r="P14" i="60"/>
  <c r="P13" i="60"/>
  <c r="E8" i="60"/>
  <c r="E7" i="60"/>
  <c r="E6" i="60"/>
  <c r="E5" i="60"/>
  <c r="I2" i="60"/>
  <c r="P35" i="59"/>
  <c r="P18" i="59"/>
  <c r="P17" i="59"/>
  <c r="P14" i="59"/>
  <c r="P13" i="59"/>
  <c r="E8" i="59"/>
  <c r="E7" i="59"/>
  <c r="E6" i="59"/>
  <c r="E5" i="59"/>
  <c r="I2" i="59"/>
  <c r="P35" i="58"/>
  <c r="P18" i="58"/>
  <c r="P17" i="58"/>
  <c r="P14" i="58"/>
  <c r="P13" i="58"/>
  <c r="E8" i="58"/>
  <c r="E7" i="58"/>
  <c r="E6" i="58"/>
  <c r="E5" i="58"/>
  <c r="I2" i="58"/>
  <c r="P35" i="57"/>
  <c r="P18" i="57"/>
  <c r="P17" i="57"/>
  <c r="P14" i="57"/>
  <c r="P13" i="57"/>
  <c r="E8" i="57"/>
  <c r="E7" i="57"/>
  <c r="E6" i="57"/>
  <c r="E5" i="57"/>
  <c r="I2" i="57"/>
  <c r="P35" i="56"/>
  <c r="P18" i="56"/>
  <c r="P17" i="56"/>
  <c r="P14" i="56"/>
  <c r="P13" i="56"/>
  <c r="E8" i="56"/>
  <c r="E7" i="56"/>
  <c r="E6" i="56"/>
  <c r="E5" i="56"/>
  <c r="I2" i="56"/>
  <c r="P35" i="55"/>
  <c r="P18" i="55"/>
  <c r="P17" i="55"/>
  <c r="P14" i="55"/>
  <c r="P13" i="55"/>
  <c r="E8" i="55"/>
  <c r="E7" i="55"/>
  <c r="E6" i="55"/>
  <c r="E5" i="55"/>
  <c r="I2" i="55"/>
  <c r="P35" i="54"/>
  <c r="P18" i="54"/>
  <c r="P17" i="54"/>
  <c r="P14" i="54"/>
  <c r="P13" i="54"/>
  <c r="E8" i="54"/>
  <c r="E7" i="54"/>
  <c r="E6" i="54"/>
  <c r="E5" i="54"/>
  <c r="I2" i="54"/>
  <c r="Z2" i="26"/>
  <c r="I2" i="53"/>
  <c r="H2" i="24"/>
  <c r="F3" i="47"/>
  <c r="K3" i="47"/>
  <c r="C2" i="26"/>
  <c r="E8" i="53"/>
  <c r="E7" i="53"/>
  <c r="E6" i="53"/>
  <c r="E5" i="53"/>
  <c r="P35" i="53"/>
  <c r="P18" i="53"/>
  <c r="P17" i="53"/>
  <c r="P14" i="53"/>
  <c r="P13" i="53"/>
  <c r="V2" i="26"/>
  <c r="Y2" i="26"/>
  <c r="X2" i="26"/>
  <c r="U2" i="26"/>
  <c r="AH2" i="26"/>
  <c r="K2" i="26"/>
  <c r="P35" i="52"/>
  <c r="P18" i="52"/>
  <c r="P17" i="52"/>
  <c r="P14" i="52"/>
  <c r="P13" i="52"/>
  <c r="P18" i="50"/>
  <c r="P17" i="50"/>
  <c r="AE2" i="26"/>
  <c r="AD2" i="26"/>
  <c r="AC2" i="26"/>
  <c r="AB2" i="26"/>
  <c r="W2" i="26"/>
  <c r="T2" i="26"/>
  <c r="S2" i="26"/>
  <c r="R2" i="26"/>
  <c r="Q2" i="26"/>
  <c r="O2" i="26"/>
  <c r="N2" i="26"/>
  <c r="M2" i="26"/>
  <c r="L2" i="26"/>
  <c r="J2" i="26"/>
  <c r="I2" i="26"/>
  <c r="H2" i="26"/>
  <c r="G2" i="26"/>
  <c r="F2" i="26"/>
  <c r="D2" i="26"/>
  <c r="E2" i="26"/>
  <c r="P35" i="50"/>
  <c r="P14" i="50"/>
  <c r="P13" i="50"/>
  <c r="P33" i="46"/>
  <c r="P32" i="46"/>
  <c r="P31" i="46"/>
  <c r="P30" i="46"/>
  <c r="P29" i="46"/>
  <c r="S29" i="46"/>
  <c r="P24" i="46"/>
  <c r="S24" i="46"/>
  <c r="P22" i="46"/>
  <c r="S22" i="46"/>
  <c r="P20" i="46"/>
  <c r="S20" i="46"/>
  <c r="S8" i="46"/>
  <c r="Q1" i="46"/>
  <c r="S18" i="46"/>
  <c r="P16" i="46"/>
  <c r="S16" i="46"/>
  <c r="P14" i="46"/>
  <c r="S14" i="46"/>
  <c r="P13" i="46"/>
  <c r="S13" i="46"/>
  <c r="M13" i="46"/>
  <c r="P11" i="46"/>
  <c r="S12" i="46"/>
  <c r="P9" i="46"/>
  <c r="S9" i="46"/>
  <c r="I6" i="46"/>
  <c r="I5" i="46"/>
  <c r="I4" i="46"/>
  <c r="I3" i="46"/>
  <c r="I2" i="46"/>
  <c r="P33" i="45"/>
  <c r="P32" i="45"/>
  <c r="P31" i="45"/>
  <c r="P30" i="45"/>
  <c r="P29" i="45"/>
  <c r="S29" i="45"/>
  <c r="P24" i="45"/>
  <c r="S24" i="45"/>
  <c r="P22" i="45"/>
  <c r="S22" i="45"/>
  <c r="P20" i="45"/>
  <c r="S20" i="45"/>
  <c r="S18" i="45"/>
  <c r="P16" i="45"/>
  <c r="S16" i="45"/>
  <c r="P14" i="45"/>
  <c r="S15" i="45"/>
  <c r="P13" i="45"/>
  <c r="S13" i="45"/>
  <c r="M13" i="45"/>
  <c r="P11" i="45"/>
  <c r="S11" i="45"/>
  <c r="S12" i="45"/>
  <c r="P9" i="45"/>
  <c r="S9" i="45"/>
  <c r="S10" i="45"/>
  <c r="I6" i="45"/>
  <c r="I5" i="45"/>
  <c r="I4" i="45"/>
  <c r="I3" i="45"/>
  <c r="I2" i="45"/>
  <c r="P33" i="44"/>
  <c r="P32" i="44"/>
  <c r="P31" i="44"/>
  <c r="P30" i="44"/>
  <c r="P29" i="44"/>
  <c r="S29" i="44"/>
  <c r="P24" i="44"/>
  <c r="S24" i="44"/>
  <c r="P22" i="44"/>
  <c r="S22" i="44"/>
  <c r="P20" i="44"/>
  <c r="S20" i="44"/>
  <c r="S18" i="44"/>
  <c r="P16" i="44"/>
  <c r="S16" i="44"/>
  <c r="P14" i="44"/>
  <c r="S15" i="44"/>
  <c r="P13" i="44"/>
  <c r="S13" i="44"/>
  <c r="M13" i="44"/>
  <c r="P11" i="44"/>
  <c r="S12" i="44"/>
  <c r="P9" i="44"/>
  <c r="S9" i="44"/>
  <c r="I6" i="44"/>
  <c r="I5" i="44"/>
  <c r="I4" i="44"/>
  <c r="I3" i="44"/>
  <c r="I2" i="44"/>
  <c r="P33" i="43"/>
  <c r="P32" i="43"/>
  <c r="P31" i="43"/>
  <c r="P30" i="43"/>
  <c r="P29" i="43"/>
  <c r="S29" i="43"/>
  <c r="P24" i="43"/>
  <c r="S24" i="43"/>
  <c r="P22" i="43"/>
  <c r="S22" i="43"/>
  <c r="P20" i="43"/>
  <c r="S20" i="43"/>
  <c r="S18" i="43"/>
  <c r="P16" i="43"/>
  <c r="S16" i="43"/>
  <c r="P14" i="43"/>
  <c r="S15" i="43"/>
  <c r="S14" i="43"/>
  <c r="P13" i="43"/>
  <c r="S13" i="43"/>
  <c r="M13" i="43"/>
  <c r="P11" i="43"/>
  <c r="S12" i="43"/>
  <c r="P9" i="43"/>
  <c r="S9" i="43"/>
  <c r="S8" i="43"/>
  <c r="Q1" i="43"/>
  <c r="I6" i="43"/>
  <c r="I5" i="43"/>
  <c r="I4" i="43"/>
  <c r="I3" i="43"/>
  <c r="I2" i="43"/>
  <c r="P33" i="42"/>
  <c r="P32" i="42"/>
  <c r="P31" i="42"/>
  <c r="P30" i="42"/>
  <c r="P29" i="42"/>
  <c r="S29" i="42"/>
  <c r="P24" i="42"/>
  <c r="S24" i="42"/>
  <c r="P22" i="42"/>
  <c r="S22" i="42"/>
  <c r="P20" i="42"/>
  <c r="S20" i="42"/>
  <c r="S18" i="42"/>
  <c r="P16" i="42"/>
  <c r="S16" i="42"/>
  <c r="P14" i="42"/>
  <c r="S14" i="42"/>
  <c r="P13" i="42"/>
  <c r="S13" i="42"/>
  <c r="M13" i="42"/>
  <c r="P11" i="42"/>
  <c r="S11" i="42"/>
  <c r="P9" i="42"/>
  <c r="S10" i="42"/>
  <c r="S9" i="42"/>
  <c r="I6" i="42"/>
  <c r="I5" i="42"/>
  <c r="I4" i="42"/>
  <c r="I3" i="42"/>
  <c r="I2" i="42"/>
  <c r="S10" i="43"/>
  <c r="S11" i="46"/>
  <c r="S11" i="44"/>
  <c r="S10" i="46"/>
  <c r="S15" i="46"/>
  <c r="S14" i="44"/>
  <c r="S11" i="43"/>
  <c r="S15" i="42"/>
  <c r="S8" i="42"/>
  <c r="Q1" i="42"/>
  <c r="S8" i="44"/>
  <c r="Q1" i="44"/>
  <c r="S12" i="42"/>
  <c r="S10" i="44"/>
  <c r="S14" i="45"/>
  <c r="S8" i="45"/>
  <c r="Q1" i="45"/>
</calcChain>
</file>

<file path=xl/comments1.xml><?xml version="1.0" encoding="utf-8"?>
<comments xmlns="http://schemas.openxmlformats.org/spreadsheetml/2006/main">
  <authors>
    <author>m-koda</author>
  </authors>
  <commentList>
    <comment ref="H13" authorId="0" shapeId="0">
      <text>
        <r>
          <rPr>
            <sz val="9"/>
            <color indexed="81"/>
            <rFont val="ＭＳ Ｐゴシック"/>
            <family val="3"/>
            <charset val="128"/>
          </rPr>
          <t>提供価格（税込）の入力をお願い致します。</t>
        </r>
      </text>
    </comment>
    <comment ref="M13" authorId="0" shapeId="0">
      <text>
        <r>
          <rPr>
            <b/>
            <sz val="9"/>
            <color indexed="81"/>
            <rFont val="ＭＳ Ｐゴシック"/>
            <family val="3"/>
            <charset val="128"/>
          </rPr>
          <t>記入不要</t>
        </r>
      </text>
    </comment>
    <comment ref="E22"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H22" authorId="0" shapeId="0">
      <text>
        <r>
          <rPr>
            <b/>
            <sz val="9"/>
            <color indexed="81"/>
            <rFont val="ＭＳ Ｐゴシック"/>
            <family val="3"/>
            <charset val="128"/>
          </rPr>
          <t>セットの場合、セットの返礼品毎に、ひとつひとつの期限を記載ください。</t>
        </r>
      </text>
    </comment>
    <comment ref="E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G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List>
</comments>
</file>

<file path=xl/comments2.xml><?xml version="1.0" encoding="utf-8"?>
<comments xmlns="http://schemas.openxmlformats.org/spreadsheetml/2006/main">
  <authors>
    <author>m-koda</author>
  </authors>
  <commentList>
    <comment ref="H13" authorId="0" shapeId="0">
      <text>
        <r>
          <rPr>
            <sz val="9"/>
            <color indexed="81"/>
            <rFont val="ＭＳ Ｐゴシック"/>
            <family val="3"/>
            <charset val="128"/>
          </rPr>
          <t>提供価格（税込）の入力をお願い致します。</t>
        </r>
      </text>
    </comment>
    <comment ref="M13" authorId="0" shapeId="0">
      <text>
        <r>
          <rPr>
            <b/>
            <sz val="9"/>
            <color indexed="81"/>
            <rFont val="ＭＳ Ｐゴシック"/>
            <family val="3"/>
            <charset val="128"/>
          </rPr>
          <t>記入不要</t>
        </r>
      </text>
    </comment>
    <comment ref="E22"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H22" authorId="0" shapeId="0">
      <text>
        <r>
          <rPr>
            <b/>
            <sz val="9"/>
            <color indexed="81"/>
            <rFont val="ＭＳ Ｐゴシック"/>
            <family val="3"/>
            <charset val="128"/>
          </rPr>
          <t>セットの場合、セットの返礼品毎に、ひとつひとつの期限を記載ください。</t>
        </r>
      </text>
    </comment>
    <comment ref="E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G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List>
</comments>
</file>

<file path=xl/comments3.xml><?xml version="1.0" encoding="utf-8"?>
<comments xmlns="http://schemas.openxmlformats.org/spreadsheetml/2006/main">
  <authors>
    <author>m-koda</author>
  </authors>
  <commentList>
    <comment ref="H13" authorId="0" shapeId="0">
      <text>
        <r>
          <rPr>
            <sz val="9"/>
            <color indexed="81"/>
            <rFont val="ＭＳ Ｐゴシック"/>
            <family val="3"/>
            <charset val="128"/>
          </rPr>
          <t>提供価格（税込）の入力をお願い致します。</t>
        </r>
      </text>
    </comment>
    <comment ref="M13" authorId="0" shapeId="0">
      <text>
        <r>
          <rPr>
            <b/>
            <sz val="9"/>
            <color indexed="81"/>
            <rFont val="ＭＳ Ｐゴシック"/>
            <family val="3"/>
            <charset val="128"/>
          </rPr>
          <t>記入不要</t>
        </r>
      </text>
    </comment>
    <comment ref="E22"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H22" authorId="0" shapeId="0">
      <text>
        <r>
          <rPr>
            <b/>
            <sz val="9"/>
            <color indexed="81"/>
            <rFont val="ＭＳ Ｐゴシック"/>
            <family val="3"/>
            <charset val="128"/>
          </rPr>
          <t>セットの場合、セットの返礼品毎に、ひとつひとつの期限を記載ください。</t>
        </r>
      </text>
    </comment>
    <comment ref="E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G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List>
</comments>
</file>

<file path=xl/comments4.xml><?xml version="1.0" encoding="utf-8"?>
<comments xmlns="http://schemas.openxmlformats.org/spreadsheetml/2006/main">
  <authors>
    <author>m-koda</author>
  </authors>
  <commentList>
    <comment ref="H13" authorId="0" shapeId="0">
      <text>
        <r>
          <rPr>
            <sz val="9"/>
            <color indexed="81"/>
            <rFont val="ＭＳ Ｐゴシック"/>
            <family val="3"/>
            <charset val="128"/>
          </rPr>
          <t>提供価格（税込）の入力をお願い致します。</t>
        </r>
      </text>
    </comment>
    <comment ref="M13" authorId="0" shapeId="0">
      <text>
        <r>
          <rPr>
            <b/>
            <sz val="9"/>
            <color indexed="81"/>
            <rFont val="ＭＳ Ｐゴシック"/>
            <family val="3"/>
            <charset val="128"/>
          </rPr>
          <t>記入不要</t>
        </r>
      </text>
    </comment>
    <comment ref="E22"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H22" authorId="0" shapeId="0">
      <text>
        <r>
          <rPr>
            <b/>
            <sz val="9"/>
            <color indexed="81"/>
            <rFont val="ＭＳ Ｐゴシック"/>
            <family val="3"/>
            <charset val="128"/>
          </rPr>
          <t>セットの場合、セットの返礼品毎に、ひとつひとつの期限を記載ください。</t>
        </r>
      </text>
    </comment>
    <comment ref="E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G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List>
</comments>
</file>

<file path=xl/comments5.xml><?xml version="1.0" encoding="utf-8"?>
<comments xmlns="http://schemas.openxmlformats.org/spreadsheetml/2006/main">
  <authors>
    <author>m-koda</author>
  </authors>
  <commentList>
    <comment ref="H13" authorId="0" shapeId="0">
      <text>
        <r>
          <rPr>
            <sz val="9"/>
            <color indexed="81"/>
            <rFont val="ＭＳ Ｐゴシック"/>
            <family val="3"/>
            <charset val="128"/>
          </rPr>
          <t>提供価格（税込）の入力をお願い致します。</t>
        </r>
      </text>
    </comment>
    <comment ref="M13" authorId="0" shapeId="0">
      <text>
        <r>
          <rPr>
            <b/>
            <sz val="9"/>
            <color indexed="81"/>
            <rFont val="ＭＳ Ｐゴシック"/>
            <family val="3"/>
            <charset val="128"/>
          </rPr>
          <t>記入不要</t>
        </r>
      </text>
    </comment>
    <comment ref="E22"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H22" authorId="0" shapeId="0">
      <text>
        <r>
          <rPr>
            <b/>
            <sz val="9"/>
            <color indexed="81"/>
            <rFont val="ＭＳ Ｐゴシック"/>
            <family val="3"/>
            <charset val="128"/>
          </rPr>
          <t>セットの場合、セットの返礼品毎に、ひとつひとつの期限を記載ください。</t>
        </r>
      </text>
    </comment>
    <comment ref="E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 ref="G23" authorId="0" shapeId="0">
      <text>
        <r>
          <rPr>
            <b/>
            <sz val="9"/>
            <color indexed="81"/>
            <rFont val="ＭＳ Ｐゴシック"/>
            <family val="3"/>
            <charset val="128"/>
          </rPr>
          <t>★セットの場合
　・右欄に返礼品毎に期限を記載ください。
　・返礼品の中で、最も短い期限のものを本欄に記載ください。</t>
        </r>
      </text>
    </comment>
  </commentList>
</comments>
</file>

<file path=xl/comments6.xml><?xml version="1.0" encoding="utf-8"?>
<comments xmlns="http://schemas.openxmlformats.org/spreadsheetml/2006/main">
  <authors>
    <author>soc_kent_yamazaki</author>
  </authors>
  <commentList>
    <comment ref="K1" authorId="0" shapeId="0">
      <text>
        <r>
          <rPr>
            <b/>
            <sz val="9"/>
            <color indexed="81"/>
            <rFont val="ＭＳ Ｐゴシック"/>
            <family val="3"/>
            <charset val="128"/>
          </rPr>
          <t>商品自体の重量・サイズ等をご記入ください。複数商品が入っている場合は、内訳もご記入ください。</t>
        </r>
      </text>
    </comment>
    <comment ref="N1" authorId="0" shapeId="0">
      <text>
        <r>
          <rPr>
            <b/>
            <sz val="9"/>
            <color indexed="81"/>
            <rFont val="ＭＳ Ｐゴシック"/>
            <family val="3"/>
            <charset val="128"/>
          </rPr>
          <t>※品質表示規準で定められている表示すべき項目については、必ず記載してください。</t>
        </r>
      </text>
    </comment>
    <comment ref="O1" authorId="0" shapeId="0">
      <text>
        <r>
          <rPr>
            <b/>
            <sz val="9"/>
            <color indexed="81"/>
            <rFont val="ＭＳ Ｐゴシック"/>
            <family val="3"/>
            <charset val="128"/>
          </rPr>
          <t xml:space="preserve">左の欄に該当する期限がない場合、その他を選択し、入力してください。
</t>
        </r>
      </text>
    </comment>
    <comment ref="Q1" authorId="0" shapeId="0">
      <text>
        <r>
          <rPr>
            <b/>
            <sz val="9"/>
            <color indexed="81"/>
            <rFont val="ＭＳ Ｐゴシック"/>
            <family val="3"/>
            <charset val="128"/>
          </rPr>
          <t>商品のイメージが伝わる400×400pixel以上のサイズの写真（パッケージ写真等）をご提供ください。</t>
        </r>
      </text>
    </comment>
    <comment ref="R1" authorId="0" shapeId="0">
      <text>
        <r>
          <rPr>
            <b/>
            <sz val="9"/>
            <color indexed="81"/>
            <rFont val="ＭＳ Ｐゴシック"/>
            <family val="3"/>
            <charset val="128"/>
          </rPr>
          <t>商品の魅力が伝わる400×400pixel以上のサイズの写真（シズルカット等）をご提供ください。</t>
        </r>
      </text>
    </comment>
    <comment ref="S1" authorId="0" shapeId="0">
      <text>
        <r>
          <rPr>
            <b/>
            <sz val="9"/>
            <color indexed="81"/>
            <rFont val="ＭＳ Ｐゴシック"/>
            <family val="3"/>
            <charset val="128"/>
          </rPr>
          <t>さとふる:
冷蔵：2～10℃
冷凍：-18℃以下
となります。
チルド輸送などはできません。</t>
        </r>
      </text>
    </comment>
    <comment ref="Z1" authorId="0" shapeId="0">
      <text>
        <r>
          <rPr>
            <b/>
            <sz val="9"/>
            <color indexed="81"/>
            <rFont val="ＭＳ Ｐゴシック"/>
            <family val="3"/>
            <charset val="128"/>
          </rPr>
          <t>税込・送料抜の金額をご記入ください。こちらの金額を、指定口座に振り込ませていただきます。</t>
        </r>
      </text>
    </comment>
    <comment ref="AB1" authorId="0" shapeId="0">
      <text>
        <r>
          <rPr>
            <b/>
            <sz val="9"/>
            <color indexed="81"/>
            <rFont val="ＭＳ Ｐゴシック"/>
            <family val="3"/>
            <charset val="128"/>
          </rPr>
          <t>梱包資材等を含む、配送業者に渡す際のサイズ・重量をご選択ください。</t>
        </r>
      </text>
    </comment>
  </commentList>
</comments>
</file>

<file path=xl/sharedStrings.xml><?xml version="1.0" encoding="utf-8"?>
<sst xmlns="http://schemas.openxmlformats.org/spreadsheetml/2006/main" count="1711" uniqueCount="262">
  <si>
    <t>円</t>
    <rPh sb="0" eb="1">
      <t>エン</t>
    </rPh>
    <phoneticPr fontId="1"/>
  </si>
  <si>
    <t>注意事項/その他</t>
    <rPh sb="0" eb="2">
      <t>チュウイ</t>
    </rPh>
    <rPh sb="2" eb="4">
      <t>ジコウ</t>
    </rPh>
    <rPh sb="7" eb="8">
      <t>タ</t>
    </rPh>
    <phoneticPr fontId="1"/>
  </si>
  <si>
    <t>期限</t>
    <rPh sb="0" eb="2">
      <t>キゲン</t>
    </rPh>
    <phoneticPr fontId="1"/>
  </si>
  <si>
    <t>個</t>
    <rPh sb="0" eb="1">
      <t>コ</t>
    </rPh>
    <phoneticPr fontId="1"/>
  </si>
  <si>
    <t>←文字数</t>
    <rPh sb="1" eb="4">
      <t>モジスウ</t>
    </rPh>
    <phoneticPr fontId="1"/>
  </si>
  <si>
    <t>受付期間</t>
    <rPh sb="0" eb="2">
      <t>ウケツケ</t>
    </rPh>
    <rPh sb="2" eb="4">
      <t>キカン</t>
    </rPh>
    <phoneticPr fontId="1"/>
  </si>
  <si>
    <t>出荷時重量
※梱包後重量</t>
    <rPh sb="0" eb="2">
      <t>シュッカ</t>
    </rPh>
    <rPh sb="2" eb="3">
      <t>ジ</t>
    </rPh>
    <rPh sb="3" eb="5">
      <t>ジュウリョウ</t>
    </rPh>
    <rPh sb="7" eb="9">
      <t>コンポウ</t>
    </rPh>
    <rPh sb="9" eb="10">
      <t>ゴ</t>
    </rPh>
    <rPh sb="10" eb="12">
      <t>ジュウリョウ</t>
    </rPh>
    <phoneticPr fontId="1"/>
  </si>
  <si>
    <t>日</t>
    <rPh sb="0" eb="1">
      <t>ニチ</t>
    </rPh>
    <phoneticPr fontId="1"/>
  </si>
  <si>
    <t>～</t>
    <phoneticPr fontId="1"/>
  </si>
  <si>
    <t>お礼品ID</t>
    <rPh sb="1" eb="2">
      <t>レイ</t>
    </rPh>
    <rPh sb="2" eb="3">
      <t>ヒン</t>
    </rPh>
    <phoneticPr fontId="6"/>
  </si>
  <si>
    <t>原材料・成分</t>
    <rPh sb="0" eb="3">
      <t>ゲンザイリョウ</t>
    </rPh>
    <rPh sb="4" eb="6">
      <t>セイブン</t>
    </rPh>
    <phoneticPr fontId="6"/>
  </si>
  <si>
    <t>賞味期限・使用期限
その他</t>
    <rPh sb="12" eb="13">
      <t>タ</t>
    </rPh>
    <phoneticPr fontId="6"/>
  </si>
  <si>
    <t>受付開始日</t>
    <rPh sb="2" eb="5">
      <t>カイシビ</t>
    </rPh>
    <phoneticPr fontId="6"/>
  </si>
  <si>
    <t>受付終了日</t>
    <rPh sb="2" eb="5">
      <t>シュウリョウビ</t>
    </rPh>
    <phoneticPr fontId="6"/>
  </si>
  <si>
    <t>提供可能数
（在庫量）</t>
    <rPh sb="0" eb="5">
      <t>テイキョウカノウスウ</t>
    </rPh>
    <rPh sb="7" eb="10">
      <t>ザイコリョウ</t>
    </rPh>
    <phoneticPr fontId="6"/>
  </si>
  <si>
    <t>1日あたりの受注上限</t>
    <rPh sb="1" eb="2">
      <t>ニチ</t>
    </rPh>
    <rPh sb="6" eb="8">
      <t>ジュチュウ</t>
    </rPh>
    <rPh sb="8" eb="10">
      <t>ジョウゲン</t>
    </rPh>
    <phoneticPr fontId="6"/>
  </si>
  <si>
    <t>備考・申し送り事項</t>
    <rPh sb="0" eb="2">
      <t>ビコウ</t>
    </rPh>
    <rPh sb="3" eb="4">
      <t>モウ</t>
    </rPh>
    <rPh sb="5" eb="6">
      <t>オク</t>
    </rPh>
    <rPh sb="7" eb="9">
      <t>ジコウ</t>
    </rPh>
    <phoneticPr fontId="6"/>
  </si>
  <si>
    <t>事業者名</t>
    <rPh sb="0" eb="3">
      <t>ジギョウシャ</t>
    </rPh>
    <rPh sb="3" eb="4">
      <t>メイ</t>
    </rPh>
    <phoneticPr fontId="6"/>
  </si>
  <si>
    <t>期限種類</t>
    <rPh sb="0" eb="2">
      <t>キゲン</t>
    </rPh>
    <rPh sb="2" eb="4">
      <t>シュルイ</t>
    </rPh>
    <phoneticPr fontId="1"/>
  </si>
  <si>
    <t>期限</t>
    <rPh sb="0" eb="2">
      <t>キゲン</t>
    </rPh>
    <phoneticPr fontId="6"/>
  </si>
  <si>
    <t>発送種別</t>
    <rPh sb="2" eb="4">
      <t>シュベツ</t>
    </rPh>
    <phoneticPr fontId="1"/>
  </si>
  <si>
    <t>発送期間</t>
    <rPh sb="2" eb="4">
      <t>キカン</t>
    </rPh>
    <phoneticPr fontId="1"/>
  </si>
  <si>
    <t>発送期間</t>
    <rPh sb="0" eb="2">
      <t>ハッソウ</t>
    </rPh>
    <rPh sb="2" eb="4">
      <t>キカン</t>
    </rPh>
    <phoneticPr fontId="1"/>
  </si>
  <si>
    <t>発送開始日</t>
    <rPh sb="0" eb="2">
      <t>ハッソウ</t>
    </rPh>
    <rPh sb="2" eb="5">
      <t>カイシビ</t>
    </rPh>
    <phoneticPr fontId="1"/>
  </si>
  <si>
    <t>発送終了日</t>
    <rPh sb="0" eb="2">
      <t>ハッソウ</t>
    </rPh>
    <rPh sb="2" eb="5">
      <t>シュウリョウビ</t>
    </rPh>
    <phoneticPr fontId="1"/>
  </si>
  <si>
    <t>提供価格（送料抜き）
税込</t>
    <rPh sb="0" eb="2">
      <t>テイキョウ</t>
    </rPh>
    <rPh sb="2" eb="4">
      <t>カカク</t>
    </rPh>
    <rPh sb="5" eb="7">
      <t>ソウリョウ</t>
    </rPh>
    <rPh sb="7" eb="8">
      <t>ヌ</t>
    </rPh>
    <rPh sb="11" eb="13">
      <t>ゼイコミ</t>
    </rPh>
    <phoneticPr fontId="6"/>
  </si>
  <si>
    <t>出荷時サイズ
※梱包後サイズ</t>
    <rPh sb="0" eb="2">
      <t>シュッカ</t>
    </rPh>
    <rPh sb="2" eb="3">
      <t>ジ</t>
    </rPh>
    <rPh sb="8" eb="10">
      <t>コンポウ</t>
    </rPh>
    <rPh sb="10" eb="11">
      <t>ゴ</t>
    </rPh>
    <phoneticPr fontId="1"/>
  </si>
  <si>
    <t>出荷時重量</t>
    <rPh sb="0" eb="3">
      <t>シュッカジ</t>
    </rPh>
    <rPh sb="3" eb="5">
      <t>ジュウリョウ</t>
    </rPh>
    <phoneticPr fontId="6"/>
  </si>
  <si>
    <t>出荷時サイズ</t>
    <rPh sb="0" eb="2">
      <t>シュッカ</t>
    </rPh>
    <rPh sb="2" eb="3">
      <t>ジ</t>
    </rPh>
    <phoneticPr fontId="1"/>
  </si>
  <si>
    <t>提供可能数</t>
    <rPh sb="0" eb="2">
      <t>テイキョウ</t>
    </rPh>
    <rPh sb="2" eb="4">
      <t>カノウ</t>
    </rPh>
    <rPh sb="4" eb="5">
      <t>スウ</t>
    </rPh>
    <phoneticPr fontId="1"/>
  </si>
  <si>
    <t>①60cmサイズ</t>
  </si>
  <si>
    <t>税抜き</t>
    <rPh sb="0" eb="2">
      <t>ゼイヌキ</t>
    </rPh>
    <phoneticPr fontId="1"/>
  </si>
  <si>
    <t>No</t>
    <phoneticPr fontId="6"/>
  </si>
  <si>
    <t>お礼品カテゴリ</t>
    <phoneticPr fontId="6"/>
  </si>
  <si>
    <t>発送種別</t>
    <phoneticPr fontId="6"/>
  </si>
  <si>
    <t>受付時期</t>
    <phoneticPr fontId="6"/>
  </si>
  <si>
    <t>生産者様の声（500文字程度上限）</t>
    <phoneticPr fontId="1"/>
  </si>
  <si>
    <t>伝票用名称</t>
    <phoneticPr fontId="1"/>
  </si>
  <si>
    <t>お礼品画像ファイル名
(一覧用)</t>
    <rPh sb="1" eb="2">
      <t>レイ</t>
    </rPh>
    <rPh sb="2" eb="3">
      <t>ヒン</t>
    </rPh>
    <rPh sb="3" eb="5">
      <t>ガゾウ</t>
    </rPh>
    <rPh sb="9" eb="10">
      <t>メイ</t>
    </rPh>
    <rPh sb="12" eb="15">
      <t>イチランヨウ</t>
    </rPh>
    <phoneticPr fontId="6"/>
  </si>
  <si>
    <t>お礼品画像ファイル名
(お礼品ページ用)</t>
    <rPh sb="13" eb="14">
      <t>レイ</t>
    </rPh>
    <rPh sb="14" eb="15">
      <t>ヒン</t>
    </rPh>
    <phoneticPr fontId="6"/>
  </si>
  <si>
    <t>寄付コース
（金額）</t>
    <rPh sb="0" eb="2">
      <t>キフ</t>
    </rPh>
    <rPh sb="7" eb="9">
      <t>キンガク</t>
    </rPh>
    <phoneticPr fontId="6"/>
  </si>
  <si>
    <t>寄付コース
（POINT）</t>
    <rPh sb="0" eb="2">
      <t>キフ</t>
    </rPh>
    <phoneticPr fontId="6"/>
  </si>
  <si>
    <t>保険(PL等)加入有無</t>
    <rPh sb="0" eb="2">
      <t>ホケン</t>
    </rPh>
    <rPh sb="5" eb="6">
      <t>トウ</t>
    </rPh>
    <rPh sb="9" eb="11">
      <t>ウム</t>
    </rPh>
    <phoneticPr fontId="1"/>
  </si>
  <si>
    <t>メイン画像</t>
    <rPh sb="3" eb="5">
      <t>ガゾウ</t>
    </rPh>
    <phoneticPr fontId="1"/>
  </si>
  <si>
    <t>サブ画像①</t>
    <rPh sb="2" eb="4">
      <t>ガゾウ</t>
    </rPh>
    <phoneticPr fontId="1"/>
  </si>
  <si>
    <t>サブ画像②</t>
    <rPh sb="2" eb="4">
      <t>ガゾウ</t>
    </rPh>
    <phoneticPr fontId="1"/>
  </si>
  <si>
    <t>サブ画像③</t>
    <rPh sb="2" eb="4">
      <t>ガゾウ</t>
    </rPh>
    <phoneticPr fontId="1"/>
  </si>
  <si>
    <t>登録名</t>
    <rPh sb="0" eb="2">
      <t>トウロク</t>
    </rPh>
    <rPh sb="2" eb="3">
      <t>メイ</t>
    </rPh>
    <phoneticPr fontId="1"/>
  </si>
  <si>
    <t>担当者名</t>
    <rPh sb="0" eb="3">
      <t>タントウシャ</t>
    </rPh>
    <rPh sb="3" eb="4">
      <t>メイ</t>
    </rPh>
    <phoneticPr fontId="1"/>
  </si>
  <si>
    <t>電話</t>
    <rPh sb="0" eb="2">
      <t>デンワ</t>
    </rPh>
    <phoneticPr fontId="1"/>
  </si>
  <si>
    <t>左記の内
1日あたりの受注上限</t>
    <rPh sb="0" eb="2">
      <t>サキ</t>
    </rPh>
    <rPh sb="3" eb="4">
      <t>ウチ</t>
    </rPh>
    <phoneticPr fontId="1"/>
  </si>
  <si>
    <t>提供可能な全在庫数</t>
    <rPh sb="0" eb="2">
      <t>テイキョウ</t>
    </rPh>
    <rPh sb="2" eb="4">
      <t>カノウ</t>
    </rPh>
    <rPh sb="5" eb="6">
      <t>ゼン</t>
    </rPh>
    <rPh sb="6" eb="8">
      <t>ザイコ</t>
    </rPh>
    <rPh sb="8" eb="9">
      <t>スウ</t>
    </rPh>
    <phoneticPr fontId="1"/>
  </si>
  <si>
    <t>PL保険</t>
    <rPh sb="2" eb="4">
      <t>ホケン</t>
    </rPh>
    <phoneticPr fontId="6"/>
  </si>
  <si>
    <t>satofull@satofull.co.jp</t>
    <phoneticPr fontId="1"/>
  </si>
  <si>
    <t xml:space="preserve">注意事項/その他
</t>
    <phoneticPr fontId="1"/>
  </si>
  <si>
    <t>メールアドレス</t>
    <phoneticPr fontId="1"/>
  </si>
  <si>
    <r>
      <t xml:space="preserve">発送期間
</t>
    </r>
    <r>
      <rPr>
        <sz val="9"/>
        <color indexed="8"/>
        <rFont val="HGPｺﾞｼｯｸM"/>
        <family val="3"/>
        <charset val="128"/>
      </rPr>
      <t>開始日/終了日</t>
    </r>
    <rPh sb="0" eb="2">
      <t>ハッソウ</t>
    </rPh>
    <rPh sb="2" eb="4">
      <t>キカン</t>
    </rPh>
    <rPh sb="5" eb="8">
      <t>カイシビ</t>
    </rPh>
    <rPh sb="9" eb="12">
      <t>シュウリョウビ</t>
    </rPh>
    <phoneticPr fontId="1"/>
  </si>
  <si>
    <r>
      <t xml:space="preserve">受付期間
</t>
    </r>
    <r>
      <rPr>
        <sz val="9"/>
        <color indexed="8"/>
        <rFont val="HGPｺﾞｼｯｸM"/>
        <family val="3"/>
        <charset val="128"/>
      </rPr>
      <t>開始日/終了日</t>
    </r>
    <rPh sb="0" eb="2">
      <t>ウケツケ</t>
    </rPh>
    <rPh sb="2" eb="4">
      <t>キカン</t>
    </rPh>
    <rPh sb="5" eb="7">
      <t>カイシ</t>
    </rPh>
    <rPh sb="7" eb="8">
      <t>ビ</t>
    </rPh>
    <rPh sb="9" eb="12">
      <t>シュウリョウビ</t>
    </rPh>
    <phoneticPr fontId="1"/>
  </si>
  <si>
    <t>凡例</t>
    <rPh sb="0" eb="2">
      <t>ハンレイ</t>
    </rPh>
    <phoneticPr fontId="1"/>
  </si>
  <si>
    <t>入力をお願い致します。</t>
    <rPh sb="0" eb="2">
      <t>ニュウリョク</t>
    </rPh>
    <rPh sb="4" eb="5">
      <t>ネガ</t>
    </rPh>
    <rPh sb="6" eb="7">
      <t>イタ</t>
    </rPh>
    <phoneticPr fontId="1"/>
  </si>
  <si>
    <t>選択してください。</t>
    <rPh sb="0" eb="2">
      <t>センタク</t>
    </rPh>
    <phoneticPr fontId="1"/>
  </si>
  <si>
    <t>選択又は入力してください。</t>
    <rPh sb="0" eb="2">
      <t>センタク</t>
    </rPh>
    <rPh sb="2" eb="3">
      <t>マタ</t>
    </rPh>
    <rPh sb="4" eb="6">
      <t>ニュウリョク</t>
    </rPh>
    <phoneticPr fontId="1"/>
  </si>
  <si>
    <t>入力は不要です。</t>
    <rPh sb="0" eb="2">
      <t>ニュウリョク</t>
    </rPh>
    <rPh sb="3" eb="5">
      <t>フヨウ</t>
    </rPh>
    <phoneticPr fontId="1"/>
  </si>
  <si>
    <r>
      <t xml:space="preserve">内容＆〔内容量/原産地〕
提供サービスの内容（概要）
</t>
    </r>
    <r>
      <rPr>
        <sz val="8"/>
        <color indexed="30"/>
        <rFont val="HGPｺﾞｼｯｸM"/>
        <family val="3"/>
        <charset val="128"/>
      </rPr>
      <t>※セットの場合、全ての返礼品内訳毎に記載</t>
    </r>
    <phoneticPr fontId="1"/>
  </si>
  <si>
    <t>※セル内の改行はAlt+Enterキーをご使用ください。</t>
    <rPh sb="3" eb="4">
      <t>ナイ</t>
    </rPh>
    <rPh sb="5" eb="7">
      <t>カイギョウ</t>
    </rPh>
    <rPh sb="21" eb="23">
      <t>シヨウ</t>
    </rPh>
    <phoneticPr fontId="1"/>
  </si>
  <si>
    <r>
      <rPr>
        <sz val="10"/>
        <color indexed="10"/>
        <rFont val="HGPｺﾞｼｯｸM"/>
        <family val="3"/>
        <charset val="128"/>
      </rPr>
      <t>賞味・消費・使用期限・提供期限</t>
    </r>
    <r>
      <rPr>
        <sz val="10"/>
        <color indexed="8"/>
        <rFont val="HGPｺﾞｼｯｸM"/>
        <family val="3"/>
        <charset val="128"/>
      </rPr>
      <t xml:space="preserve">
</t>
    </r>
    <r>
      <rPr>
        <sz val="8"/>
        <color indexed="30"/>
        <rFont val="HGPｺﾞｼｯｸM"/>
        <family val="3"/>
        <charset val="128"/>
      </rPr>
      <t>※セットの場合、全ての返礼品内訳毎に記載
※原則、発送日（集荷日）基準で記載ください</t>
    </r>
    <rPh sb="11" eb="13">
      <t>テイキョウ</t>
    </rPh>
    <rPh sb="13" eb="15">
      <t>キゲン</t>
    </rPh>
    <phoneticPr fontId="1"/>
  </si>
  <si>
    <r>
      <rPr>
        <sz val="10"/>
        <color indexed="10"/>
        <rFont val="HGPｺﾞｼｯｸM"/>
        <family val="3"/>
        <charset val="128"/>
      </rPr>
      <t>原材料・成分・提供サービス詳細</t>
    </r>
    <r>
      <rPr>
        <sz val="10"/>
        <color indexed="8"/>
        <rFont val="HGPｺﾞｼｯｸM"/>
        <family val="3"/>
        <charset val="128"/>
      </rPr>
      <t xml:space="preserve">
</t>
    </r>
    <r>
      <rPr>
        <sz val="8"/>
        <color indexed="30"/>
        <rFont val="HGPｺﾞｼｯｸM"/>
        <family val="3"/>
        <charset val="128"/>
      </rPr>
      <t>※セットの場合、全ての返礼品内訳毎に記載
※返礼品裏面の内容記載写真添付でも可</t>
    </r>
    <phoneticPr fontId="1"/>
  </si>
  <si>
    <t>お礼品提供自治体名</t>
    <phoneticPr fontId="1"/>
  </si>
  <si>
    <t>税込</t>
    <rPh sb="0" eb="2">
      <t>ゼイコ</t>
    </rPh>
    <phoneticPr fontId="1"/>
  </si>
  <si>
    <r>
      <t xml:space="preserve">提供価格（税込、税抜き）
</t>
    </r>
    <r>
      <rPr>
        <sz val="10"/>
        <color indexed="30"/>
        <rFont val="HGPｺﾞｼｯｸM"/>
        <family val="3"/>
        <charset val="128"/>
      </rPr>
      <t>※製品原価＋梱包資材・作業費</t>
    </r>
    <rPh sb="24" eb="26">
      <t>サギョウ</t>
    </rPh>
    <phoneticPr fontId="1"/>
  </si>
  <si>
    <t>使用される画像のファイル名を記入ください。</t>
    <rPh sb="0" eb="2">
      <t>シヨウ</t>
    </rPh>
    <rPh sb="5" eb="7">
      <t>ガゾウ</t>
    </rPh>
    <rPh sb="12" eb="13">
      <t>メイ</t>
    </rPh>
    <rPh sb="14" eb="16">
      <t>キニュウ</t>
    </rPh>
    <phoneticPr fontId="1"/>
  </si>
  <si>
    <t>　</t>
  </si>
  <si>
    <t>内容＆〔内容量/原産地〕</t>
    <rPh sb="0" eb="2">
      <t>ナイヨウ</t>
    </rPh>
    <rPh sb="4" eb="7">
      <t>ナイヨウリョウ</t>
    </rPh>
    <rPh sb="8" eb="11">
      <t>ゲンサンチ</t>
    </rPh>
    <phoneticPr fontId="6"/>
  </si>
  <si>
    <r>
      <t xml:space="preserve">提案の「返礼品」名称
</t>
    </r>
    <r>
      <rPr>
        <sz val="10"/>
        <color indexed="30"/>
        <rFont val="HGPｺﾞｼｯｸM"/>
        <family val="3"/>
        <charset val="128"/>
      </rPr>
      <t>文字制限有：50文字</t>
    </r>
    <rPh sb="11" eb="13">
      <t>モジ</t>
    </rPh>
    <rPh sb="13" eb="15">
      <t>セイゲン</t>
    </rPh>
    <rPh sb="15" eb="16">
      <t>アリ</t>
    </rPh>
    <rPh sb="19" eb="21">
      <t>モジ</t>
    </rPh>
    <phoneticPr fontId="1"/>
  </si>
  <si>
    <r>
      <t xml:space="preserve">配達伝票表示名
</t>
    </r>
    <r>
      <rPr>
        <sz val="10"/>
        <color indexed="30"/>
        <rFont val="HGPｺﾞｼｯｸM"/>
        <family val="3"/>
        <charset val="128"/>
      </rPr>
      <t>文字制限有：16文字</t>
    </r>
    <rPh sb="8" eb="10">
      <t>モジ</t>
    </rPh>
    <rPh sb="10" eb="12">
      <t>セイゲン</t>
    </rPh>
    <rPh sb="12" eb="13">
      <t>アリ</t>
    </rPh>
    <rPh sb="16" eb="18">
      <t>モジ</t>
    </rPh>
    <phoneticPr fontId="1"/>
  </si>
  <si>
    <r>
      <t xml:space="preserve">ＰＲ文章
</t>
    </r>
    <r>
      <rPr>
        <sz val="10"/>
        <color indexed="30"/>
        <rFont val="HGPｺﾞｼｯｸM"/>
        <family val="3"/>
        <charset val="128"/>
      </rPr>
      <t>文字制限有：50文字</t>
    </r>
    <rPh sb="5" eb="7">
      <t>モジ</t>
    </rPh>
    <rPh sb="7" eb="9">
      <t>セイゲン</t>
    </rPh>
    <rPh sb="9" eb="10">
      <t>アリ</t>
    </rPh>
    <rPh sb="13" eb="15">
      <t>モジ</t>
    </rPh>
    <phoneticPr fontId="1"/>
  </si>
  <si>
    <r>
      <t xml:space="preserve">詳細説明
</t>
    </r>
    <r>
      <rPr>
        <sz val="10"/>
        <color indexed="30"/>
        <rFont val="HGPｺﾞｼｯｸM"/>
        <family val="3"/>
        <charset val="128"/>
      </rPr>
      <t>文字制限有：500文字</t>
    </r>
    <rPh sb="5" eb="7">
      <t>モジ</t>
    </rPh>
    <rPh sb="7" eb="9">
      <t>セイゲン</t>
    </rPh>
    <rPh sb="9" eb="10">
      <t>アリ</t>
    </rPh>
    <rPh sb="14" eb="16">
      <t>モジ</t>
    </rPh>
    <phoneticPr fontId="1"/>
  </si>
  <si>
    <r>
      <t xml:space="preserve">生産者様の声
</t>
    </r>
    <r>
      <rPr>
        <sz val="10"/>
        <color indexed="30"/>
        <rFont val="HGPｺﾞｼｯｸM"/>
        <family val="3"/>
        <charset val="128"/>
      </rPr>
      <t>文字制限有：500文字</t>
    </r>
    <rPh sb="7" eb="9">
      <t>モジ</t>
    </rPh>
    <rPh sb="9" eb="11">
      <t>セイゲン</t>
    </rPh>
    <rPh sb="11" eb="12">
      <t>アリ</t>
    </rPh>
    <rPh sb="16" eb="18">
      <t>モジ</t>
    </rPh>
    <phoneticPr fontId="1"/>
  </si>
  <si>
    <t>発送期間は受付期間開始日及び終了日より5日間以上開けて下さい。</t>
    <rPh sb="0" eb="2">
      <t>ハッソウ</t>
    </rPh>
    <rPh sb="2" eb="4">
      <t>キカン</t>
    </rPh>
    <rPh sb="5" eb="7">
      <t>ウケツケ</t>
    </rPh>
    <rPh sb="7" eb="9">
      <t>キカン</t>
    </rPh>
    <rPh sb="9" eb="12">
      <t>カイシビ</t>
    </rPh>
    <rPh sb="12" eb="13">
      <t>オヨ</t>
    </rPh>
    <rPh sb="14" eb="17">
      <t>シュウリョウビ</t>
    </rPh>
    <rPh sb="20" eb="21">
      <t>ニチ</t>
    </rPh>
    <rPh sb="21" eb="22">
      <t>カン</t>
    </rPh>
    <rPh sb="22" eb="24">
      <t>イジョウ</t>
    </rPh>
    <rPh sb="24" eb="25">
      <t>ア</t>
    </rPh>
    <rPh sb="27" eb="28">
      <t>クダ</t>
    </rPh>
    <phoneticPr fontId="1"/>
  </si>
  <si>
    <t>賞味</t>
  </si>
  <si>
    <t>※返礼品画像のサンプル写真につきましては、メールに添付もしくはギガファイル便にて提供をお願いいたします。
※赤文字の項目は必須事項になりますので、必ずご入力をお願い致します。</t>
    <rPh sb="54" eb="55">
      <t>アカ</t>
    </rPh>
    <rPh sb="55" eb="57">
      <t>モジ</t>
    </rPh>
    <rPh sb="58" eb="60">
      <t>コウモク</t>
    </rPh>
    <rPh sb="61" eb="63">
      <t>ヒッス</t>
    </rPh>
    <rPh sb="63" eb="65">
      <t>ジコウ</t>
    </rPh>
    <rPh sb="73" eb="74">
      <t>カナラ</t>
    </rPh>
    <rPh sb="76" eb="78">
      <t>ニュウリョク</t>
    </rPh>
    <rPh sb="80" eb="81">
      <t>ネガ</t>
    </rPh>
    <rPh sb="82" eb="83">
      <t>イタ</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</si>
  <si>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</si>
  <si>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</si>
  <si>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</si>
  <si>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</si>
  <si>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</si>
  <si>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</si>
  <si>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</si>
  <si>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</si>
  <si>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</si>
  <si>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</si>
  <si>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</si>
  <si>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</si>
  <si>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</si>
  <si>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</si>
  <si>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</si>
  <si>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①～2kg未満</t>
  </si>
  <si>
    <t>加入済</t>
  </si>
  <si>
    <t>見本</t>
    <rPh sb="0" eb="2">
      <t>ミホン</t>
    </rPh>
    <phoneticPr fontId="1"/>
  </si>
  <si>
    <t>生産者様の声（制限:500文字）</t>
    <phoneticPr fontId="1"/>
  </si>
  <si>
    <t>　　</t>
  </si>
  <si>
    <t>お礼品校正チェック表</t>
    <rPh sb="1" eb="2">
      <t>レイ</t>
    </rPh>
    <rPh sb="2" eb="3">
      <t>ヒン</t>
    </rPh>
    <rPh sb="3" eb="5">
      <t>コウセイ</t>
    </rPh>
    <rPh sb="9" eb="10">
      <t>ヒョウ</t>
    </rPh>
    <phoneticPr fontId="13"/>
  </si>
  <si>
    <t>自治体名         　　　　　      　      　　　</t>
    <rPh sb="0" eb="3">
      <t>ジチタイ</t>
    </rPh>
    <rPh sb="3" eb="4">
      <t>メイ</t>
    </rPh>
    <phoneticPr fontId="13"/>
  </si>
  <si>
    <t>事業者名　　　                           　　　　</t>
    <rPh sb="0" eb="3">
      <t>ジギョウシャ</t>
    </rPh>
    <rPh sb="3" eb="4">
      <t>メイ</t>
    </rPh>
    <phoneticPr fontId="13"/>
  </si>
  <si>
    <t>担当</t>
    <rPh sb="0" eb="2">
      <t>タントウ</t>
    </rPh>
    <phoneticPr fontId="13"/>
  </si>
  <si>
    <t>校正</t>
    <rPh sb="0" eb="2">
      <t>コウセイ</t>
    </rPh>
    <phoneticPr fontId="13"/>
  </si>
  <si>
    <t>1.＜全お礼品＞基礎条件</t>
    <rPh sb="3" eb="4">
      <t>ゼン</t>
    </rPh>
    <rPh sb="5" eb="6">
      <t>レイ</t>
    </rPh>
    <rPh sb="6" eb="7">
      <t>ヒン</t>
    </rPh>
    <phoneticPr fontId="13"/>
  </si>
  <si>
    <t>対象項目：</t>
    <rPh sb="0" eb="2">
      <t>タイショウ</t>
    </rPh>
    <rPh sb="2" eb="4">
      <t>コウモク</t>
    </rPh>
    <phoneticPr fontId="13"/>
  </si>
  <si>
    <t>Y列、Z列、AE列、AF列</t>
    <rPh sb="1" eb="2">
      <t>レツ</t>
    </rPh>
    <rPh sb="4" eb="5">
      <t>レツ</t>
    </rPh>
    <rPh sb="8" eb="9">
      <t>レツ</t>
    </rPh>
    <rPh sb="12" eb="13">
      <t>レツ</t>
    </rPh>
    <phoneticPr fontId="13"/>
  </si>
  <si>
    <t>□</t>
    <phoneticPr fontId="13"/>
  </si>
  <si>
    <t>寄付コース（AE列）および寄付ポイント（AF列）は各自治体の還元率内に納まっているか</t>
    <rPh sb="0" eb="2">
      <t>キフ</t>
    </rPh>
    <rPh sb="8" eb="9">
      <t>レツ</t>
    </rPh>
    <rPh sb="13" eb="15">
      <t>キフ</t>
    </rPh>
    <rPh sb="22" eb="23">
      <t>レツ</t>
    </rPh>
    <rPh sb="25" eb="29">
      <t>カクジチタイ</t>
    </rPh>
    <rPh sb="30" eb="32">
      <t>カンゲン</t>
    </rPh>
    <rPh sb="32" eb="33">
      <t>リツ</t>
    </rPh>
    <rPh sb="33" eb="34">
      <t>ナイ</t>
    </rPh>
    <rPh sb="35" eb="36">
      <t>オサ</t>
    </rPh>
    <phoneticPr fontId="13"/>
  </si>
  <si>
    <t>☑</t>
    <phoneticPr fontId="13"/>
  </si>
  <si>
    <t>□</t>
    <phoneticPr fontId="13"/>
  </si>
  <si>
    <t>還元率内に納まらない場合は自治体へ確認を取った旨を調達担当者が備考欄（AG列）へ記載しているか</t>
    <rPh sb="0" eb="2">
      <t>カンゲン</t>
    </rPh>
    <rPh sb="2" eb="3">
      <t>リツ</t>
    </rPh>
    <rPh sb="3" eb="4">
      <t>ナイ</t>
    </rPh>
    <rPh sb="5" eb="6">
      <t>オサ</t>
    </rPh>
    <rPh sb="10" eb="12">
      <t>バアイ</t>
    </rPh>
    <rPh sb="13" eb="16">
      <t>ジチタイ</t>
    </rPh>
    <rPh sb="17" eb="19">
      <t>カクニン</t>
    </rPh>
    <rPh sb="20" eb="21">
      <t>ト</t>
    </rPh>
    <rPh sb="23" eb="24">
      <t>ムネ</t>
    </rPh>
    <rPh sb="25" eb="27">
      <t>チョウタツ</t>
    </rPh>
    <rPh sb="27" eb="30">
      <t>タントウシャ</t>
    </rPh>
    <rPh sb="31" eb="33">
      <t>ビコウ</t>
    </rPh>
    <rPh sb="33" eb="34">
      <t>ラン</t>
    </rPh>
    <rPh sb="37" eb="38">
      <t>レツ</t>
    </rPh>
    <rPh sb="40" eb="42">
      <t>キサイ</t>
    </rPh>
    <phoneticPr fontId="13"/>
  </si>
  <si>
    <r>
      <t>2.＜全お礼品＞文言</t>
    </r>
    <r>
      <rPr>
        <sz val="16"/>
        <color indexed="9"/>
        <rFont val="メイリオ"/>
        <family val="3"/>
        <charset val="128"/>
      </rPr>
      <t>※必須</t>
    </r>
    <rPh sb="8" eb="10">
      <t>モンゴン</t>
    </rPh>
    <rPh sb="11" eb="13">
      <t>ヒッス</t>
    </rPh>
    <phoneticPr fontId="13"/>
  </si>
  <si>
    <t>D列、E列、F列、G列、H列、I列、J列、K列</t>
    <rPh sb="1" eb="2">
      <t>レツ</t>
    </rPh>
    <rPh sb="4" eb="5">
      <t>レツ</t>
    </rPh>
    <rPh sb="7" eb="8">
      <t>レツ</t>
    </rPh>
    <rPh sb="10" eb="11">
      <t>レツ</t>
    </rPh>
    <rPh sb="13" eb="14">
      <t>レツ</t>
    </rPh>
    <rPh sb="16" eb="17">
      <t>レツ</t>
    </rPh>
    <rPh sb="19" eb="20">
      <t>レツ</t>
    </rPh>
    <rPh sb="22" eb="23">
      <t>レツ</t>
    </rPh>
    <phoneticPr fontId="13"/>
  </si>
  <si>
    <t>□</t>
    <phoneticPr fontId="13"/>
  </si>
  <si>
    <t>お礼品名：既存のお礼品名と被っていないか（非公開のもの含む・【確認方法】EC-Orange本番環境にて検索）</t>
    <rPh sb="1" eb="2">
      <t>レイ</t>
    </rPh>
    <rPh sb="2" eb="4">
      <t>ヒンメイ</t>
    </rPh>
    <rPh sb="5" eb="7">
      <t>キゾン</t>
    </rPh>
    <rPh sb="9" eb="10">
      <t>レイ</t>
    </rPh>
    <rPh sb="10" eb="11">
      <t>ヒン</t>
    </rPh>
    <rPh sb="11" eb="12">
      <t>メイ</t>
    </rPh>
    <rPh sb="13" eb="14">
      <t>カブ</t>
    </rPh>
    <rPh sb="21" eb="22">
      <t>ヒ</t>
    </rPh>
    <rPh sb="22" eb="24">
      <t>コウカイ</t>
    </rPh>
    <rPh sb="27" eb="28">
      <t>フク</t>
    </rPh>
    <rPh sb="31" eb="33">
      <t>カクニン</t>
    </rPh>
    <rPh sb="33" eb="35">
      <t>ホウホウ</t>
    </rPh>
    <rPh sb="45" eb="47">
      <t>ホンバン</t>
    </rPh>
    <rPh sb="47" eb="49">
      <t>カンキョウ</t>
    </rPh>
    <rPh sb="51" eb="53">
      <t>ケンサク</t>
    </rPh>
    <phoneticPr fontId="13"/>
  </si>
  <si>
    <t>佐川伝票お礼品名：16文字制限に引っかかる際は類似のお礼品と区別できるようになっているか</t>
    <rPh sb="0" eb="2">
      <t>サガワ</t>
    </rPh>
    <rPh sb="2" eb="4">
      <t>デンピョウ</t>
    </rPh>
    <rPh sb="5" eb="6">
      <t>レイ</t>
    </rPh>
    <rPh sb="6" eb="8">
      <t>ヒンメイ</t>
    </rPh>
    <rPh sb="11" eb="13">
      <t>モジ</t>
    </rPh>
    <rPh sb="13" eb="15">
      <t>セイゲン</t>
    </rPh>
    <rPh sb="16" eb="17">
      <t>ヒ</t>
    </rPh>
    <rPh sb="21" eb="22">
      <t>サイ</t>
    </rPh>
    <rPh sb="23" eb="25">
      <t>ルイジ</t>
    </rPh>
    <rPh sb="27" eb="28">
      <t>レイ</t>
    </rPh>
    <rPh sb="28" eb="29">
      <t>ヒン</t>
    </rPh>
    <rPh sb="30" eb="32">
      <t>クベツ</t>
    </rPh>
    <phoneticPr fontId="13"/>
  </si>
  <si>
    <t>（特に色違い・サイズ違いのお礼品は１６文字の中へ分かるよう記載する）</t>
    <rPh sb="1" eb="2">
      <t>トク</t>
    </rPh>
    <rPh sb="3" eb="4">
      <t>イロ</t>
    </rPh>
    <rPh sb="4" eb="5">
      <t>チガ</t>
    </rPh>
    <rPh sb="10" eb="11">
      <t>チガ</t>
    </rPh>
    <rPh sb="14" eb="15">
      <t>レイ</t>
    </rPh>
    <rPh sb="15" eb="16">
      <t>ヒン</t>
    </rPh>
    <rPh sb="19" eb="21">
      <t>モジ</t>
    </rPh>
    <rPh sb="22" eb="23">
      <t>ナカ</t>
    </rPh>
    <rPh sb="24" eb="25">
      <t>ワ</t>
    </rPh>
    <rPh sb="29" eb="31">
      <t>キサイ</t>
    </rPh>
    <phoneticPr fontId="13"/>
  </si>
  <si>
    <t>文言共通：日本語として、主語述語や助詞がおかしくないか、接続詞や句読点の場所は適切か</t>
    <rPh sb="0" eb="2">
      <t>モンゴン</t>
    </rPh>
    <rPh sb="2" eb="4">
      <t>キョウツウ</t>
    </rPh>
    <rPh sb="5" eb="8">
      <t>ニホンゴ</t>
    </rPh>
    <rPh sb="12" eb="14">
      <t>シュゴ</t>
    </rPh>
    <rPh sb="14" eb="16">
      <t>ジュツゴ</t>
    </rPh>
    <rPh sb="28" eb="31">
      <t>セツゾクシ</t>
    </rPh>
    <rPh sb="32" eb="35">
      <t>クトウテン</t>
    </rPh>
    <rPh sb="36" eb="38">
      <t>バショ</t>
    </rPh>
    <rPh sb="39" eb="41">
      <t>テキセツ</t>
    </rPh>
    <phoneticPr fontId="13"/>
  </si>
  <si>
    <t>文言共通：以下のNGワードが使われていないか</t>
    <rPh sb="5" eb="7">
      <t>イカ</t>
    </rPh>
    <rPh sb="14" eb="15">
      <t>ツカ</t>
    </rPh>
    <phoneticPr fontId="13"/>
  </si>
  <si>
    <t>商品</t>
    <rPh sb="0" eb="2">
      <t>ショウヒン</t>
    </rPh>
    <phoneticPr fontId="13"/>
  </si>
  <si>
    <t>→</t>
    <phoneticPr fontId="13"/>
  </si>
  <si>
    <t>お礼品</t>
    <rPh sb="1" eb="2">
      <t>レイ</t>
    </rPh>
    <rPh sb="2" eb="3">
      <t>ヒン</t>
    </rPh>
    <phoneticPr fontId="13"/>
  </si>
  <si>
    <t>お客様</t>
    <phoneticPr fontId="13"/>
  </si>
  <si>
    <t>→</t>
    <phoneticPr fontId="13"/>
  </si>
  <si>
    <t>寄付者様、もしくはほかの言葉に置き換え</t>
    <rPh sb="15" eb="16">
      <t>オ</t>
    </rPh>
    <rPh sb="17" eb="18">
      <t>カ</t>
    </rPh>
    <phoneticPr fontId="13"/>
  </si>
  <si>
    <t>寄附</t>
    <rPh sb="0" eb="2">
      <t>キフ</t>
    </rPh>
    <phoneticPr fontId="13"/>
  </si>
  <si>
    <t>→</t>
    <phoneticPr fontId="13"/>
  </si>
  <si>
    <t>寄付</t>
    <rPh sb="0" eb="2">
      <t>キフ</t>
    </rPh>
    <phoneticPr fontId="13"/>
  </si>
  <si>
    <t>お得</t>
    <rPh sb="1" eb="2">
      <t>トク</t>
    </rPh>
    <phoneticPr fontId="13"/>
  </si>
  <si>
    <t>他の表現に置き換え</t>
    <rPh sb="0" eb="1">
      <t>ホカ</t>
    </rPh>
    <rPh sb="2" eb="4">
      <t>ヒョウゲン</t>
    </rPh>
    <rPh sb="5" eb="6">
      <t>オ</t>
    </rPh>
    <rPh sb="7" eb="8">
      <t>カ</t>
    </rPh>
    <phoneticPr fontId="13"/>
  </si>
  <si>
    <t>当社・弊社(事業者を指す場合)</t>
  </si>
  <si>
    <t xml:space="preserve">掲載事業者名に置き換え（※生産者の声の欄は可）
</t>
    <rPh sb="13" eb="16">
      <t>セイサンシャ</t>
    </rPh>
    <rPh sb="17" eb="18">
      <t>コエ</t>
    </rPh>
    <rPh sb="19" eb="20">
      <t>ラン</t>
    </rPh>
    <rPh sb="21" eb="22">
      <t>カ</t>
    </rPh>
    <phoneticPr fontId="13"/>
  </si>
  <si>
    <t>文言共通：事業者の宣伝が入っていないか（お近くにお越しの際はお立ち寄りください等）</t>
    <rPh sb="0" eb="2">
      <t>モンゴン</t>
    </rPh>
    <rPh sb="2" eb="4">
      <t>キョウツウ</t>
    </rPh>
    <rPh sb="5" eb="8">
      <t>ジギョウシャ</t>
    </rPh>
    <rPh sb="9" eb="11">
      <t>センデン</t>
    </rPh>
    <rPh sb="12" eb="13">
      <t>ハイ</t>
    </rPh>
    <rPh sb="21" eb="22">
      <t>チカ</t>
    </rPh>
    <rPh sb="25" eb="26">
      <t>コ</t>
    </rPh>
    <rPh sb="28" eb="29">
      <t>サイ</t>
    </rPh>
    <rPh sb="31" eb="32">
      <t>タ</t>
    </rPh>
    <rPh sb="33" eb="34">
      <t>ヨ</t>
    </rPh>
    <rPh sb="39" eb="40">
      <t>トウ</t>
    </rPh>
    <phoneticPr fontId="13"/>
  </si>
  <si>
    <t>□</t>
    <phoneticPr fontId="13"/>
  </si>
  <si>
    <t>文言共通：タイトルの品数と、素材や内容量と原材料等の表示順序、お礼品名称は一致しているか</t>
    <rPh sb="10" eb="12">
      <t>シナカズ</t>
    </rPh>
    <rPh sb="14" eb="16">
      <t>ソザイ</t>
    </rPh>
    <rPh sb="17" eb="20">
      <t>ナイヨウリョウ</t>
    </rPh>
    <rPh sb="21" eb="24">
      <t>ゲンザイリョウ</t>
    </rPh>
    <rPh sb="24" eb="25">
      <t>トウ</t>
    </rPh>
    <rPh sb="26" eb="28">
      <t>ヒョウジ</t>
    </rPh>
    <rPh sb="28" eb="30">
      <t>ジュンジョ</t>
    </rPh>
    <rPh sb="32" eb="33">
      <t>レイ</t>
    </rPh>
    <rPh sb="33" eb="34">
      <t>ヒン</t>
    </rPh>
    <rPh sb="34" eb="36">
      <t>メイショウ</t>
    </rPh>
    <rPh sb="37" eb="39">
      <t>イッチ</t>
    </rPh>
    <phoneticPr fontId="13"/>
  </si>
  <si>
    <t>□</t>
    <phoneticPr fontId="13"/>
  </si>
  <si>
    <t>文言共通：法的な根拠がないもの（日本一の～等）、薬効（血液がきれいに等）を謳ってはいないか</t>
    <rPh sb="5" eb="7">
      <t>ホウテキ</t>
    </rPh>
    <rPh sb="8" eb="10">
      <t>コンキョ</t>
    </rPh>
    <rPh sb="16" eb="19">
      <t>ニホンイチ</t>
    </rPh>
    <rPh sb="21" eb="22">
      <t>ナド</t>
    </rPh>
    <rPh sb="24" eb="26">
      <t>ヤッコウ</t>
    </rPh>
    <rPh sb="27" eb="29">
      <t>ケツエキ</t>
    </rPh>
    <rPh sb="34" eb="35">
      <t>ナド</t>
    </rPh>
    <rPh sb="37" eb="38">
      <t>ウタ</t>
    </rPh>
    <phoneticPr fontId="13"/>
  </si>
  <si>
    <t>（根拠がある場合は注釈等で記載しているか）</t>
  </si>
  <si>
    <t>詳細説明文：箇条書きから始まっていないか</t>
    <rPh sb="0" eb="2">
      <t>ショウサイ</t>
    </rPh>
    <rPh sb="2" eb="5">
      <t>セツメイブン</t>
    </rPh>
    <rPh sb="6" eb="9">
      <t>カジョウガ</t>
    </rPh>
    <rPh sb="12" eb="13">
      <t>ハジ</t>
    </rPh>
    <phoneticPr fontId="13"/>
  </si>
  <si>
    <r>
      <t>3.＜全お礼品＞文言</t>
    </r>
    <r>
      <rPr>
        <sz val="16"/>
        <color indexed="9"/>
        <rFont val="メイリオ"/>
        <family val="3"/>
        <charset val="128"/>
      </rPr>
      <t>※推奨事項</t>
    </r>
    <rPh sb="8" eb="10">
      <t>モンゴン</t>
    </rPh>
    <rPh sb="11" eb="13">
      <t>スイショウ</t>
    </rPh>
    <rPh sb="13" eb="15">
      <t>ジコウ</t>
    </rPh>
    <phoneticPr fontId="13"/>
  </si>
  <si>
    <t>※該当する場合のみチェック</t>
    <rPh sb="1" eb="3">
      <t>ガイトウ</t>
    </rPh>
    <rPh sb="5" eb="7">
      <t>バアイ</t>
    </rPh>
    <phoneticPr fontId="13"/>
  </si>
  <si>
    <t>お礼品名に量などを記載しているか→すき焼き用牛肉1.2kg等</t>
    <rPh sb="1" eb="2">
      <t>レイ</t>
    </rPh>
    <rPh sb="2" eb="3">
      <t>ヒン</t>
    </rPh>
    <rPh sb="3" eb="4">
      <t>メイ</t>
    </rPh>
    <rPh sb="5" eb="6">
      <t>リョウ</t>
    </rPh>
    <rPh sb="9" eb="11">
      <t>キサイ</t>
    </rPh>
    <rPh sb="19" eb="20">
      <t>ヤ</t>
    </rPh>
    <rPh sb="21" eb="22">
      <t>ヨウ</t>
    </rPh>
    <rPh sb="22" eb="24">
      <t>ギュウニク</t>
    </rPh>
    <rPh sb="29" eb="30">
      <t>ナド</t>
    </rPh>
    <phoneticPr fontId="13"/>
  </si>
  <si>
    <t>量が重要なお礼品（肉、米、果物、魚など）</t>
  </si>
  <si>
    <t>本文でひらがな・片仮名・漢字などの表記を混在させて検索にヒットしやすくしているか</t>
    <rPh sb="0" eb="2">
      <t>ホンブン</t>
    </rPh>
    <rPh sb="8" eb="11">
      <t>カタカナ</t>
    </rPh>
    <rPh sb="12" eb="14">
      <t>カンジ</t>
    </rPh>
    <rPh sb="17" eb="19">
      <t>ヒョウキ</t>
    </rPh>
    <rPh sb="20" eb="21">
      <t>マ</t>
    </rPh>
    <rPh sb="21" eb="22">
      <t>ザイ</t>
    </rPh>
    <rPh sb="25" eb="27">
      <t>ケンサク</t>
    </rPh>
    <phoneticPr fontId="13"/>
  </si>
  <si>
    <t>※商標登録、そのものが固有名詞として機能していると思われるものはそのままの表記にする</t>
    <rPh sb="1" eb="3">
      <t>ショウヒョウ</t>
    </rPh>
    <rPh sb="3" eb="5">
      <t>トウロク</t>
    </rPh>
    <rPh sb="11" eb="13">
      <t>コユウ</t>
    </rPh>
    <rPh sb="13" eb="15">
      <t>メイシ</t>
    </rPh>
    <rPh sb="18" eb="20">
      <t>キノウ</t>
    </rPh>
    <rPh sb="25" eb="26">
      <t>オモ</t>
    </rPh>
    <rPh sb="37" eb="39">
      <t>ヒョウキ</t>
    </rPh>
    <phoneticPr fontId="13"/>
  </si>
  <si>
    <t>4.＜全お礼品＞配送種別</t>
    <rPh sb="8" eb="10">
      <t>ハイソウ</t>
    </rPh>
    <rPh sb="10" eb="12">
      <t>シュベツ</t>
    </rPh>
    <phoneticPr fontId="13"/>
  </si>
  <si>
    <t>R列、AG列</t>
    <rPh sb="5" eb="6">
      <t>レツ</t>
    </rPh>
    <phoneticPr fontId="13"/>
  </si>
  <si>
    <t>関連項目：</t>
    <rPh sb="0" eb="2">
      <t>カンレン</t>
    </rPh>
    <rPh sb="2" eb="4">
      <t>コウモク</t>
    </rPh>
    <phoneticPr fontId="13"/>
  </si>
  <si>
    <t>G列、H列、I列、M列、N列</t>
    <phoneticPr fontId="13"/>
  </si>
  <si>
    <t>□</t>
  </si>
  <si>
    <t>G列、H列、I列、M列、N列に冷蔵・冷凍と記載がある場合、R列はそれに準じる配送方法になっているか</t>
    <rPh sb="15" eb="17">
      <t>レイゾウ</t>
    </rPh>
    <rPh sb="18" eb="20">
      <t>レイトウ</t>
    </rPh>
    <rPh sb="21" eb="23">
      <t>キサイ</t>
    </rPh>
    <rPh sb="26" eb="28">
      <t>バアイ</t>
    </rPh>
    <rPh sb="30" eb="31">
      <t>レツ</t>
    </rPh>
    <rPh sb="35" eb="36">
      <t>ジュン</t>
    </rPh>
    <rPh sb="38" eb="40">
      <t>ハイソウ</t>
    </rPh>
    <rPh sb="40" eb="42">
      <t>ホウホウ</t>
    </rPh>
    <phoneticPr fontId="13"/>
  </si>
  <si>
    <t>調達担当</t>
    <rPh sb="0" eb="2">
      <t>チョウタツ</t>
    </rPh>
    <rPh sb="2" eb="4">
      <t>タントウ</t>
    </rPh>
    <phoneticPr fontId="13"/>
  </si>
  <si>
    <t>校　　正</t>
    <rPh sb="0" eb="1">
      <t>コウ</t>
    </rPh>
    <rPh sb="3" eb="4">
      <t>セイ</t>
    </rPh>
    <phoneticPr fontId="13"/>
  </si>
  <si>
    <t>日付</t>
    <rPh sb="0" eb="2">
      <t>ヒヅケ</t>
    </rPh>
    <phoneticPr fontId="13"/>
  </si>
  <si>
    <t>名前</t>
    <rPh sb="0" eb="2">
      <t>ナマエ</t>
    </rPh>
    <phoneticPr fontId="13"/>
  </si>
  <si>
    <t>項目</t>
    <rPh sb="0" eb="2">
      <t>コウモク</t>
    </rPh>
    <phoneticPr fontId="1"/>
  </si>
  <si>
    <t>担当者名</t>
    <phoneticPr fontId="1"/>
  </si>
  <si>
    <t>入力欄</t>
    <rPh sb="0" eb="3">
      <t>ニュウリョクラｎ</t>
    </rPh>
    <phoneticPr fontId="1"/>
  </si>
  <si>
    <t>画像情報</t>
    <rPh sb="0" eb="4">
      <t>ガゾウジョウホウ</t>
    </rPh>
    <phoneticPr fontId="1"/>
  </si>
  <si>
    <t>備考欄</t>
    <rPh sb="0" eb="3">
      <t>ビコウラｎ</t>
    </rPh>
    <phoneticPr fontId="1"/>
  </si>
  <si>
    <t>事業者情報</t>
    <rPh sb="0" eb="3">
      <t>ジギョウシャ</t>
    </rPh>
    <rPh sb="3" eb="5">
      <t>ジョウホウ</t>
    </rPh>
    <phoneticPr fontId="13"/>
  </si>
  <si>
    <t>配達伝票表示名</t>
    <phoneticPr fontId="1"/>
  </si>
  <si>
    <t>ー</t>
    <phoneticPr fontId="1"/>
  </si>
  <si>
    <t>/ 50文字</t>
    <phoneticPr fontId="1"/>
  </si>
  <si>
    <t>/ 16文字</t>
    <phoneticPr fontId="1"/>
  </si>
  <si>
    <t>/ 500文字</t>
    <phoneticPr fontId="1"/>
  </si>
  <si>
    <t>賞味・消費・使用期限・提供期限</t>
    <rPh sb="11" eb="13">
      <t>テイキョウ</t>
    </rPh>
    <rPh sb="13" eb="15">
      <t>キゲン</t>
    </rPh>
    <phoneticPr fontId="1"/>
  </si>
  <si>
    <t>生産者様の声</t>
    <phoneticPr fontId="1"/>
  </si>
  <si>
    <t>原材料・成分・提供サービス詳細</t>
    <phoneticPr fontId="1"/>
  </si>
  <si>
    <t>注意事項/その他</t>
    <phoneticPr fontId="1"/>
  </si>
  <si>
    <r>
      <rPr>
        <sz val="12"/>
        <color indexed="9"/>
        <rFont val="ＭＳ Ｐゴシック"/>
        <family val="3"/>
        <charset val="128"/>
      </rPr>
      <t>文字数</t>
    </r>
    <r>
      <rPr>
        <sz val="11"/>
        <color indexed="9"/>
        <rFont val="ＭＳ Ｐゴシック"/>
        <family val="3"/>
        <charset val="128"/>
      </rPr>
      <t xml:space="preserve">
</t>
    </r>
    <r>
      <rPr>
        <sz val="9"/>
        <color indexed="9"/>
        <rFont val="ＭＳ Ｐゴシック"/>
        <family val="3"/>
        <charset val="128"/>
      </rPr>
      <t>（</t>
    </r>
    <r>
      <rPr>
        <b/>
        <sz val="9"/>
        <color indexed="9"/>
        <rFont val="ＭＳ Ｐゴシック"/>
        <family val="3"/>
        <charset val="128"/>
      </rPr>
      <t>入力/最大文字数）</t>
    </r>
    <rPh sb="0" eb="3">
      <t>モジスウ</t>
    </rPh>
    <phoneticPr fontId="1"/>
  </si>
  <si>
    <t>お礼品情報</t>
    <rPh sb="3" eb="5">
      <t>ジョウホウ</t>
    </rPh>
    <phoneticPr fontId="1"/>
  </si>
  <si>
    <t>電話（半角、ハイフンあり）</t>
    <rPh sb="3" eb="5">
      <t>ハンカク</t>
    </rPh>
    <phoneticPr fontId="1"/>
  </si>
  <si>
    <t>内容〔内容量/原産地〕
提供サービスの内容（概要）</t>
    <phoneticPr fontId="1"/>
  </si>
  <si>
    <t>円</t>
    <phoneticPr fontId="1"/>
  </si>
  <si>
    <t>提供可能な全在庫数</t>
    <phoneticPr fontId="1"/>
  </si>
  <si>
    <t>提供価格（半角） ※税抜きは自動入力</t>
    <rPh sb="5" eb="7">
      <t>ハンカク</t>
    </rPh>
    <rPh sb="10" eb="12">
      <t>ゼイヌキ</t>
    </rPh>
    <rPh sb="14" eb="18">
      <t>ジドウ</t>
    </rPh>
    <phoneticPr fontId="1"/>
  </si>
  <si>
    <t>出荷時重量</t>
    <phoneticPr fontId="1"/>
  </si>
  <si>
    <t>出荷時サイズ</t>
    <phoneticPr fontId="1"/>
  </si>
  <si>
    <t>1日あたりの受注上限数</t>
    <phoneticPr fontId="1"/>
  </si>
  <si>
    <t>・セットの場合、全ての返礼品内訳毎に記載
・返礼品裏面の内容記載写真添付でも可</t>
    <phoneticPr fontId="1"/>
  </si>
  <si>
    <t>製品原価＋梱包資材・作業費</t>
    <phoneticPr fontId="1"/>
  </si>
  <si>
    <t>発送開始〜終了</t>
    <rPh sb="0" eb="2">
      <t>ハッソウ</t>
    </rPh>
    <rPh sb="2" eb="4">
      <t>カイシビ</t>
    </rPh>
    <rPh sb="5" eb="7">
      <t>シュウリョウビ</t>
    </rPh>
    <phoneticPr fontId="1"/>
  </si>
  <si>
    <t>受付開始〜終了</t>
    <rPh sb="0" eb="2">
      <t>ウケツケ</t>
    </rPh>
    <rPh sb="2" eb="4">
      <t>カイシ</t>
    </rPh>
    <rPh sb="5" eb="7">
      <t>シュウリョウビ</t>
    </rPh>
    <phoneticPr fontId="1"/>
  </si>
  <si>
    <t>税込価格</t>
    <rPh sb="0" eb="2">
      <t>ゼイコミ</t>
    </rPh>
    <rPh sb="2" eb="4">
      <t>カカク</t>
    </rPh>
    <phoneticPr fontId="1"/>
  </si>
  <si>
    <t>　　　　　お礼品登録シート</t>
    <phoneticPr fontId="1"/>
  </si>
  <si>
    <t>・集荷日までに余裕を持って準備ができる数値を記入ください
・制限がない場合は「無制限」と記入ください</t>
    <rPh sb="22" eb="24">
      <t>キニュウ</t>
    </rPh>
    <rPh sb="30" eb="32">
      <t>セイゲンガナイバアイハ</t>
    </rPh>
    <rPh sb="39" eb="42">
      <t>ムセイゲｎ</t>
    </rPh>
    <rPh sb="44" eb="46">
      <t>キｎ</t>
    </rPh>
    <phoneticPr fontId="1"/>
  </si>
  <si>
    <t>右の▼から選択してください</t>
  </si>
  <si>
    <t>集荷日設定</t>
    <phoneticPr fontId="1"/>
  </si>
  <si>
    <t>日後</t>
    <rPh sb="0" eb="2">
      <t>ニチゴ</t>
    </rPh>
    <phoneticPr fontId="1"/>
  </si>
  <si>
    <t>No</t>
    <phoneticPr fontId="6"/>
  </si>
  <si>
    <t>伝票用名称
(制限:16文字）</t>
    <phoneticPr fontId="1"/>
  </si>
  <si>
    <t>お礼品カテゴリ</t>
    <phoneticPr fontId="6"/>
  </si>
  <si>
    <t>発送種別</t>
    <phoneticPr fontId="6"/>
  </si>
  <si>
    <t>受付時期</t>
    <phoneticPr fontId="6"/>
  </si>
  <si>
    <t>　　　　お礼品登録シート確認用</t>
    <rPh sb="12" eb="14">
      <t>カクニン</t>
    </rPh>
    <rPh sb="14" eb="15">
      <t>ヨウ</t>
    </rPh>
    <phoneticPr fontId="1"/>
  </si>
  <si>
    <t>提供可能数</t>
    <rPh sb="0" eb="5">
      <t>テイキョウカノウスウ</t>
    </rPh>
    <phoneticPr fontId="1"/>
  </si>
  <si>
    <t>発注メール受信日より</t>
    <rPh sb="0" eb="2">
      <t>ハッチュウ</t>
    </rPh>
    <rPh sb="5" eb="7">
      <t>ジュシン</t>
    </rPh>
    <rPh sb="7" eb="8">
      <t>ビ</t>
    </rPh>
    <phoneticPr fontId="1"/>
  </si>
  <si>
    <t>03-6895-1883</t>
    <phoneticPr fontId="1"/>
  </si>
  <si>
    <r>
      <t>東京都</t>
    </r>
    <r>
      <rPr>
        <sz val="11"/>
        <color indexed="10"/>
        <rFont val="ＭＳ Ｐゴシック"/>
        <family val="3"/>
        <charset val="128"/>
      </rPr>
      <t>中央区</t>
    </r>
    <rPh sb="0" eb="3">
      <t>トウキョウト</t>
    </rPh>
    <rPh sb="3" eb="6">
      <t>チュウオウク</t>
    </rPh>
    <phoneticPr fontId="1"/>
  </si>
  <si>
    <t>さとふる畜産</t>
    <rPh sb="4" eb="6">
      <t>チクサン</t>
    </rPh>
    <phoneticPr fontId="1"/>
  </si>
  <si>
    <t>里降　太郎</t>
    <rPh sb="0" eb="1">
      <t>サト</t>
    </rPh>
    <rPh sb="1" eb="2">
      <t>フ</t>
    </rPh>
    <rPh sb="3" eb="5">
      <t>タロウ</t>
    </rPh>
    <phoneticPr fontId="1"/>
  </si>
  <si>
    <t>東京都中央区</t>
    <phoneticPr fontId="1"/>
  </si>
  <si>
    <t xml:space="preserve">
</t>
    <phoneticPr fontId="1"/>
  </si>
  <si>
    <t>③冷凍便</t>
  </si>
  <si>
    <t>日</t>
  </si>
  <si>
    <t>aaaa.jpg</t>
    <phoneticPr fontId="1"/>
  </si>
  <si>
    <t>bbbb.jpg</t>
    <phoneticPr fontId="1"/>
  </si>
  <si>
    <t>cccc.jpg</t>
    <phoneticPr fontId="1"/>
  </si>
  <si>
    <t>dddd.jpg</t>
    <phoneticPr fontId="1"/>
  </si>
  <si>
    <t>賞味期限</t>
  </si>
  <si>
    <t>・セットの場合、全ての返礼品内訳毎に記入してください
・返礼品の中で、最も短い期限のものを本欄に記入してください
・原則、発送日（集荷日）基準で記入してください</t>
    <phoneticPr fontId="1"/>
  </si>
  <si>
    <t>・集荷日は基本設定として４日後となります
・変更される際は、5日以降の数字を入力してください
（1～3日後の設定はいたしかねます）</t>
    <phoneticPr fontId="1"/>
  </si>
  <si>
    <t>東京都中央区産の『さとふる牛』を、多くの方々に「おいしい」と召し上がっていただけるよう、徹底した衛生管理をして、こだわりをもって飼育しています。『さとふる牛』のすき焼き用の肉は、すき焼きで食べることはもちろん、地元ではシンプルに焼いて、素材の味を堪能することも多いです。さまざまなお料理にご利用いただけますので、牛肉本来がもつ旨みの深さと、とろけるような柔らかさをぜひお確かめください。</t>
    <rPh sb="13" eb="14">
      <t>ウシ</t>
    </rPh>
    <rPh sb="77" eb="78">
      <t>ウシ</t>
    </rPh>
    <rPh sb="82" eb="83">
      <t>ヤ</t>
    </rPh>
    <rPh sb="84" eb="85">
      <t>ヨウ</t>
    </rPh>
    <rPh sb="86" eb="87">
      <t>ニク</t>
    </rPh>
    <rPh sb="91" eb="92">
      <t>ヤ</t>
    </rPh>
    <rPh sb="94" eb="95">
      <t>タ</t>
    </rPh>
    <rPh sb="114" eb="115">
      <t>ヤ</t>
    </rPh>
    <rPh sb="156" eb="158">
      <t>ギュウニク</t>
    </rPh>
    <phoneticPr fontId="1"/>
  </si>
  <si>
    <t>牛肉の『旨み』がギュっとつまった「さとふる牛」。やわらかな食感と脂の甘さを堪能いただけます。</t>
    <rPh sb="0" eb="2">
      <t>ギュウニク</t>
    </rPh>
    <rPh sb="21" eb="22">
      <t>ギュウ</t>
    </rPh>
    <rPh sb="37" eb="39">
      <t>タンノウ</t>
    </rPh>
    <phoneticPr fontId="1"/>
  </si>
  <si>
    <t>お礼品の名前</t>
    <rPh sb="4" eb="6">
      <t>ナマエ</t>
    </rPh>
    <phoneticPr fontId="1"/>
  </si>
  <si>
    <t>見出し</t>
    <rPh sb="0" eb="2">
      <t>ミダ</t>
    </rPh>
    <phoneticPr fontId="1"/>
  </si>
  <si>
    <t>説明文</t>
    <rPh sb="2" eb="3">
      <t>ブン</t>
    </rPh>
    <phoneticPr fontId="1"/>
  </si>
  <si>
    <t>原産地</t>
  </si>
  <si>
    <t>お礼品の名前</t>
    <rPh sb="1" eb="2">
      <t>レイ</t>
    </rPh>
    <rPh sb="2" eb="3">
      <t>ヒン</t>
    </rPh>
    <rPh sb="4" eb="6">
      <t>ナマエ</t>
    </rPh>
    <phoneticPr fontId="6"/>
  </si>
  <si>
    <t>見出し（50文字程度)</t>
    <rPh sb="0" eb="2">
      <t>ミダ</t>
    </rPh>
    <rPh sb="6" eb="10">
      <t>モジテイド</t>
    </rPh>
    <phoneticPr fontId="6"/>
  </si>
  <si>
    <t>説明文（500文字程度）</t>
    <rPh sb="0" eb="2">
      <t>セツメイ</t>
    </rPh>
    <rPh sb="2" eb="3">
      <t>ブン</t>
    </rPh>
    <rPh sb="7" eb="9">
      <t>モジ</t>
    </rPh>
    <rPh sb="9" eb="11">
      <t>テイド</t>
    </rPh>
    <phoneticPr fontId="6"/>
  </si>
  <si>
    <t>お礼品の名前
(制限:50文字）</t>
    <rPh sb="1" eb="2">
      <t>レイ</t>
    </rPh>
    <rPh sb="2" eb="3">
      <t>ヒン</t>
    </rPh>
    <rPh sb="4" eb="6">
      <t>ナマエ</t>
    </rPh>
    <rPh sb="8" eb="10">
      <t>セイゲン</t>
    </rPh>
    <rPh sb="13" eb="15">
      <t>モジ</t>
    </rPh>
    <phoneticPr fontId="6"/>
  </si>
  <si>
    <t>見出し
（制限:50文字)</t>
    <rPh sb="0" eb="2">
      <t>ミダ</t>
    </rPh>
    <rPh sb="5" eb="7">
      <t>セイゲン</t>
    </rPh>
    <rPh sb="10" eb="12">
      <t>モジ</t>
    </rPh>
    <phoneticPr fontId="6"/>
  </si>
  <si>
    <t>説明文（制限:500文字）</t>
    <rPh sb="0" eb="2">
      <t>セツメイ</t>
    </rPh>
    <rPh sb="2" eb="3">
      <t>ブン</t>
    </rPh>
    <rPh sb="4" eb="6">
      <t>セイゲン</t>
    </rPh>
    <rPh sb="10" eb="12">
      <t>モジ</t>
    </rPh>
    <phoneticPr fontId="6"/>
  </si>
  <si>
    <t>①通年取扱い</t>
  </si>
  <si>
    <t>お礼品提供自治体名：</t>
    <rPh sb="1" eb="2">
      <t>レイ</t>
    </rPh>
    <rPh sb="2" eb="3">
      <t>ヒン</t>
    </rPh>
    <rPh sb="3" eb="5">
      <t>テイキョウ</t>
    </rPh>
    <rPh sb="5" eb="8">
      <t>ジチタイ</t>
    </rPh>
    <rPh sb="8" eb="9">
      <t>メイ</t>
    </rPh>
    <phoneticPr fontId="1"/>
  </si>
  <si>
    <t>お礼品提供自治体名：</t>
    <phoneticPr fontId="1"/>
  </si>
  <si>
    <t>・セットの場合、全ての返礼品内訳毎に記入してください
・原則、発送日（集荷日）基準で記入してください</t>
    <phoneticPr fontId="1"/>
  </si>
  <si>
    <t>加工地</t>
  </si>
  <si>
    <t>すき焼きのたれ100ml</t>
    <phoneticPr fontId="1"/>
  </si>
  <si>
    <t>東京都中央区</t>
    <phoneticPr fontId="1"/>
  </si>
  <si>
    <t>画像データのファイル名を記入ください</t>
    <rPh sb="0" eb="2">
      <t>ガゾウデータノ</t>
    </rPh>
    <rPh sb="12" eb="14">
      <t>キニュウクダサイ</t>
    </rPh>
    <phoneticPr fontId="1"/>
  </si>
  <si>
    <t>お礼品のキャッチコピーや、説明文の概略などを記入してください</t>
    <rPh sb="1" eb="2">
      <t>レイ</t>
    </rPh>
    <rPh sb="2" eb="3">
      <t>ヒン</t>
    </rPh>
    <rPh sb="13" eb="16">
      <t>セツメイブン</t>
    </rPh>
    <rPh sb="17" eb="19">
      <t>ガイリャク</t>
    </rPh>
    <rPh sb="22" eb="24">
      <t>キニュウ</t>
    </rPh>
    <phoneticPr fontId="1"/>
  </si>
  <si>
    <t>・セットの場合、全ての返礼品内訳毎に記入してください
（原産地・製造地・加工地毎に記入してください）
・原産地が同じ返礼品は、同セル内に記載ください</t>
    <rPh sb="52" eb="55">
      <t>ゲンサンチ</t>
    </rPh>
    <rPh sb="56" eb="57">
      <t>オナ</t>
    </rPh>
    <rPh sb="58" eb="60">
      <t>ヘンレイ</t>
    </rPh>
    <rPh sb="60" eb="61">
      <t>ヒン</t>
    </rPh>
    <rPh sb="63" eb="64">
      <t>ドウ</t>
    </rPh>
    <rPh sb="66" eb="67">
      <t>ナイ</t>
    </rPh>
    <rPh sb="68" eb="70">
      <t>キサイ</t>
    </rPh>
    <phoneticPr fontId="1"/>
  </si>
  <si>
    <t>・梱包後の重量を選択してください
・配送料は自治体様のご負担となりますため、正確な重量を選択してください</t>
    <rPh sb="8" eb="10">
      <t>センタクシテクダサイ</t>
    </rPh>
    <rPh sb="41" eb="43">
      <t>ジュウリョウ</t>
    </rPh>
    <phoneticPr fontId="1"/>
  </si>
  <si>
    <t>・梱包後のサイズ（3辺計）を選択してください
・配送料は自治体様のご負担となりますため、正確なサイズを選択してください</t>
    <rPh sb="10" eb="11">
      <t>ヘン</t>
    </rPh>
    <rPh sb="11" eb="12">
      <t>ケイ</t>
    </rPh>
    <rPh sb="14" eb="16">
      <t>センタク</t>
    </rPh>
    <rPh sb="24" eb="26">
      <t>ハイソウ</t>
    </rPh>
    <rPh sb="26" eb="27">
      <t>リョウ</t>
    </rPh>
    <rPh sb="28" eb="31">
      <t>ジチタイ</t>
    </rPh>
    <rPh sb="31" eb="32">
      <t>サマ</t>
    </rPh>
    <rPh sb="34" eb="36">
      <t>フタン</t>
    </rPh>
    <rPh sb="44" eb="46">
      <t>セイカク</t>
    </rPh>
    <rPh sb="51" eb="53">
      <t>センタク</t>
    </rPh>
    <phoneticPr fontId="1"/>
  </si>
  <si>
    <t>【例】
物品系お礼品       ：（産地）＋（お礼品の具体的な内容）＋（内容量）
サービス系お礼品：（サービス提供場所）＋（サービス概要）＋（利用可能人数）</t>
    <phoneticPr fontId="1"/>
  </si>
  <si>
    <t>【例】
物品系お礼品       ：（産地）＋（お礼品の具体的な内容）＋（内容量）
サービス系お礼品：（サービス提供場所）＋（サービス概要）＋（利用可能人数）</t>
    <phoneticPr fontId="1"/>
  </si>
  <si>
    <t>・お礼品がどのようなものなのかを詳しくお書きください
（生産方法や背景、歴史や伝統、周囲からの評価、食べ物の場合は美味しい食べ方など）
・箇条書きや【】などから始まる文章は掲載できません
　但し、文章途中に記載がある場合は、上記の限りではありません</t>
    <phoneticPr fontId="1"/>
  </si>
  <si>
    <t>・お礼品がどのようなものなのかを詳しくお書きください
（生産方法や背景、歴史や伝統、周囲からの評価、食べ物の場合は美味しい食べ方など）
・箇条書きや【】などから始まる文章は掲載できません
　但し、文章途中に記載がある場合は、上記の限りではありません</t>
    <phoneticPr fontId="1"/>
  </si>
  <si>
    <t>▼マニュアル・見本・備考欄をご参照いただき、茶色枠部分の「入力欄」にご記入ください。   
※返礼品画像は、メールに添付もしくはギガファイル便にて提供をお願いいたします。</t>
    <rPh sb="15" eb="17">
      <t>サンショウ</t>
    </rPh>
    <phoneticPr fontId="1"/>
  </si>
  <si>
    <t>「事業者登録シート」項目3の内容を記入してください</t>
    <rPh sb="1" eb="4">
      <t>ジギョウシャ</t>
    </rPh>
    <phoneticPr fontId="1"/>
  </si>
  <si>
    <t>東京都中央区産　さとふる牛　ロースすき焼き用 300g</t>
    <rPh sb="0" eb="3">
      <t>トウキョウト</t>
    </rPh>
    <rPh sb="3" eb="6">
      <t>チュウオウク</t>
    </rPh>
    <rPh sb="6" eb="7">
      <t>サン</t>
    </rPh>
    <rPh sb="12" eb="13">
      <t>ギュウ</t>
    </rPh>
    <rPh sb="19" eb="20">
      <t>ヤ</t>
    </rPh>
    <rPh sb="21" eb="22">
      <t>ヨウ</t>
    </rPh>
    <phoneticPr fontId="1"/>
  </si>
  <si>
    <t>さとふる牛ロースすき焼き用 300g</t>
    <rPh sb="4" eb="5">
      <t>ギュウ</t>
    </rPh>
    <phoneticPr fontId="1"/>
  </si>
  <si>
    <t>さとふる牛ロースすき焼き用 800g
すき焼きのたれ100ml 醤油、大豆煮出汁、味醂、料理酒、砂糖、カラメル色素(原材料の一部に小麦を含む)</t>
    <phoneticPr fontId="1"/>
  </si>
  <si>
    <t>ロースすき焼き用 300g</t>
    <phoneticPr fontId="1"/>
  </si>
  <si>
    <t>①通年取扱いの場合、受付・発送期間は記入不要です
②季節限定取扱いの場合、受付・発送期間は記入必須です</t>
    <rPh sb="7" eb="9">
      <t>バアイ</t>
    </rPh>
    <rPh sb="13" eb="15">
      <t>ハッソウ</t>
    </rPh>
    <rPh sb="15" eb="17">
      <t>キカン</t>
    </rPh>
    <rPh sb="18" eb="20">
      <t>キニュウ</t>
    </rPh>
    <rPh sb="20" eb="22">
      <t>フヨウ</t>
    </rPh>
    <rPh sb="26" eb="28">
      <t>キセツ</t>
    </rPh>
    <rPh sb="28" eb="30">
      <t>ゲンテイ</t>
    </rPh>
    <rPh sb="30" eb="32">
      <t>トリアツカ</t>
    </rPh>
    <rPh sb="34" eb="36">
      <t>バアイ</t>
    </rPh>
    <rPh sb="37" eb="39">
      <t>ウケツケ</t>
    </rPh>
    <rPh sb="40" eb="42">
      <t>ハッソウ</t>
    </rPh>
    <rPh sb="42" eb="44">
      <t>キカン</t>
    </rPh>
    <rPh sb="45" eb="47">
      <t>キニュウ</t>
    </rPh>
    <rPh sb="47" eb="49">
      <t>ヒッス</t>
    </rPh>
    <phoneticPr fontId="1"/>
  </si>
  <si>
    <t>サイト登録名</t>
    <phoneticPr fontId="1"/>
  </si>
  <si>
    <t>サイト登録名</t>
    <phoneticPr fontId="1"/>
  </si>
  <si>
    <t>・集荷日までに余裕を持って準備ができる数値を記入ください
・制限がない場合は「無制限」と記入ください
・掲載後でも在庫数の変更は可能です。</t>
    <rPh sb="22" eb="24">
      <t>キニュウ</t>
    </rPh>
    <rPh sb="30" eb="32">
      <t>セイゲンガナイバアイハ</t>
    </rPh>
    <rPh sb="39" eb="42">
      <t>ムセイゲｎ</t>
    </rPh>
    <rPh sb="44" eb="46">
      <t>キｎ</t>
    </rPh>
    <rPh sb="52" eb="54">
      <t>ケイサイ</t>
    </rPh>
    <rPh sb="54" eb="55">
      <t>ゴ</t>
    </rPh>
    <rPh sb="57" eb="59">
      <t>ザイコ</t>
    </rPh>
    <rPh sb="59" eb="60">
      <t>スウ</t>
    </rPh>
    <rPh sb="61" eb="63">
      <t>ヘンコウ</t>
    </rPh>
    <rPh sb="64" eb="66">
      <t>カノウ</t>
    </rPh>
    <phoneticPr fontId="1"/>
  </si>
  <si>
    <t>大自然が豊かな東京都中央区だからできる、こだわりの飼育法でストレスなく育った「さとふる牛」。近くを流れる江戸川源流の美しく澄んだ水と地元産の野菜を飼料に使い、丁寧に育てたブランド牛です。
「さとふる牛」は、キメ細やかな赤身とクセがなくジューシーで甘い脂のプレミアムな肉質が特徴です。
その肉質はすき焼きにおすすめで、旨みとさっぱりとした脂身がとても美味しくいただけます。是非ご堪能ください。</t>
    <rPh sb="43" eb="44">
      <t>ウシ</t>
    </rPh>
    <rPh sb="89" eb="90">
      <t>ウシ</t>
    </rPh>
    <rPh sb="99" eb="100">
      <t>ウシ</t>
    </rPh>
    <rPh sb="144" eb="146">
      <t>ニクシツ</t>
    </rPh>
    <rPh sb="149" eb="150">
      <t>ヤ</t>
    </rPh>
    <rPh sb="158" eb="159">
      <t>ウマ</t>
    </rPh>
    <rPh sb="168" eb="170">
      <t>アブラミ</t>
    </rPh>
    <rPh sb="174" eb="176">
      <t>オイ</t>
    </rPh>
    <rPh sb="185" eb="187">
      <t>ゼヒ</t>
    </rPh>
    <phoneticPr fontId="1"/>
  </si>
  <si>
    <t xml:space="preserve">・本お礼品は冷凍でのお届けとなります。お使いになるときは、前夜から冷蔵庫内で自然解凍していただくことをお勧めします。この方法ですと、時間はかかりますが、肉の旨味成分の流出が最小限に抑えられ、より美味しくお召し上がりいただけます。
・賞味期限は約1ヶ月ございますが、お届け直後は特に美味しく味わっていただけますので、早めの調理をお奨めいたします。
</t>
    <phoneticPr fontId="1"/>
  </si>
  <si>
    <t>軽減税率対象</t>
    <rPh sb="0" eb="6">
      <t>ケイゲンゼイリツタイショウ</t>
    </rPh>
    <phoneticPr fontId="1"/>
  </si>
  <si>
    <t>軽減税率種別</t>
    <phoneticPr fontId="1"/>
  </si>
  <si>
    <t>円</t>
    <phoneticPr fontId="1"/>
  </si>
  <si>
    <t>お礼品が軽減税率制度の対象か選択してください</t>
    <rPh sb="1" eb="2">
      <t>レイ</t>
    </rPh>
    <rPh sb="2" eb="3">
      <t>ヒン</t>
    </rPh>
    <rPh sb="4" eb="6">
      <t>ケイゲン</t>
    </rPh>
    <rPh sb="6" eb="8">
      <t>ゼイリツ</t>
    </rPh>
    <rPh sb="8" eb="10">
      <t>セイド</t>
    </rPh>
    <rPh sb="11" eb="13">
      <t>タイショウ</t>
    </rPh>
    <rPh sb="14" eb="16">
      <t>センタク</t>
    </rPh>
    <phoneticPr fontId="1"/>
  </si>
  <si>
    <t>　対象　</t>
  </si>
  <si>
    <t>軽減税率種別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</si>
</sst>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yyyy/m/d;@"/>
    <numFmt numFmtId="177" formatCode="0_);[Red]\(0\)"/>
    <numFmt numFmtId="178" formatCode="&quot;¥&quot;#,##0_);[Red]\(&quot;¥&quot;#,##0\)"/>
    <numFmt numFmtId="179" formatCode="&quot;お&quot;&quot;礼&quot;&quot;品&quot;&quot;提&quot;&quot;供&quot;&quot;自&quot;&quot;治&quot;&quot;体&quot;&quot;名&quot;\:@"/>
  </numFmts>
  <fonts count="69" x14ac:knownFonts="1">
    <font>
      <sz val="11"/>
      <color theme="1"/>
      <name val="ＭＳ Ｐ明朝"/>
      <family val="1"/>
      <charset val="128"/>
    </font>
    <font>
      <sz val="6"/>
      <name val="ＭＳ Ｐ明朝"/>
      <family val="1"/>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0"/>
      <color indexed="10"/>
      <name val="HGPｺﾞｼｯｸM"/>
      <family val="3"/>
      <charset val="128"/>
    </font>
    <font>
      <sz val="10"/>
      <color indexed="8"/>
      <name val="HGPｺﾞｼｯｸM"/>
      <family val="3"/>
      <charset val="128"/>
    </font>
    <font>
      <sz val="8"/>
      <color indexed="30"/>
      <name val="HGPｺﾞｼｯｸM"/>
      <family val="3"/>
      <charset val="128"/>
    </font>
    <font>
      <sz val="9"/>
      <color indexed="8"/>
      <name val="HGPｺﾞｼｯｸM"/>
      <family val="3"/>
      <charset val="128"/>
    </font>
    <font>
      <sz val="11"/>
      <name val="HGPｺﾞｼｯｸM"/>
      <family val="3"/>
      <charset val="128"/>
    </font>
    <font>
      <sz val="10"/>
      <color indexed="30"/>
      <name val="HGPｺﾞｼｯｸM"/>
      <family val="3"/>
      <charset val="128"/>
    </font>
    <font>
      <sz val="6"/>
      <name val="ＭＳ Ｐゴシック"/>
      <family val="3"/>
      <charset val="128"/>
    </font>
    <font>
      <sz val="14"/>
      <name val="メイリオ"/>
      <family val="3"/>
      <charset val="128"/>
    </font>
    <font>
      <b/>
      <sz val="14"/>
      <name val="メイリオ"/>
      <family val="3"/>
      <charset val="128"/>
    </font>
    <font>
      <sz val="16"/>
      <color indexed="9"/>
      <name val="メイリオ"/>
      <family val="3"/>
      <charset val="128"/>
    </font>
    <font>
      <sz val="12"/>
      <name val="メイリオ"/>
      <family val="3"/>
      <charset val="128"/>
    </font>
    <font>
      <sz val="11"/>
      <color indexed="9"/>
      <name val="ＭＳ Ｐゴシック"/>
      <family val="3"/>
      <charset val="128"/>
    </font>
    <font>
      <sz val="12"/>
      <color indexed="9"/>
      <name val="ＭＳ Ｐゴシック"/>
      <family val="3"/>
      <charset val="128"/>
    </font>
    <font>
      <sz val="9"/>
      <color indexed="9"/>
      <name val="ＭＳ Ｐゴシック"/>
      <family val="3"/>
      <charset val="128"/>
    </font>
    <font>
      <b/>
      <sz val="9"/>
      <color indexed="9"/>
      <name val="ＭＳ Ｐゴシック"/>
      <family val="3"/>
      <charset val="128"/>
    </font>
    <font>
      <sz val="11"/>
      <color indexed="10"/>
      <name val="ＭＳ Ｐゴシック"/>
      <family val="3"/>
      <charset val="128"/>
    </font>
    <font>
      <sz val="11"/>
      <color theme="1"/>
      <name val="ＭＳ Ｐ明朝"/>
      <family val="1"/>
      <charset val="128"/>
    </font>
    <font>
      <u/>
      <sz val="11"/>
      <color theme="10"/>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8"/>
      <color theme="1"/>
      <name val="ＭＳ Ｐゴシック"/>
      <family val="3"/>
      <charset val="128"/>
      <scheme val="minor"/>
    </font>
    <font>
      <sz val="11"/>
      <color theme="1"/>
      <name val="HGPｺﾞｼｯｸM"/>
      <family val="3"/>
      <charset val="128"/>
    </font>
    <font>
      <sz val="11"/>
      <color theme="0"/>
      <name val="HGPｺﾞｼｯｸM"/>
      <family val="3"/>
      <charset val="128"/>
    </font>
    <font>
      <u/>
      <sz val="11"/>
      <color theme="10"/>
      <name val="HGPｺﾞｼｯｸM"/>
      <family val="3"/>
      <charset val="128"/>
    </font>
    <font>
      <b/>
      <sz val="20"/>
      <color theme="1"/>
      <name val="メイリオ"/>
      <family val="3"/>
      <charset val="128"/>
    </font>
    <font>
      <b/>
      <sz val="12"/>
      <color theme="1"/>
      <name val="メイリオ"/>
      <family val="3"/>
      <charset val="128"/>
    </font>
    <font>
      <sz val="12"/>
      <color theme="1"/>
      <name val="メイリオ"/>
      <family val="3"/>
      <charset val="128"/>
    </font>
    <font>
      <b/>
      <sz val="14"/>
      <color theme="1"/>
      <name val="メイリオ"/>
      <family val="3"/>
      <charset val="128"/>
    </font>
    <font>
      <sz val="14"/>
      <color theme="1"/>
      <name val="メイリオ"/>
      <family val="3"/>
      <charset val="128"/>
    </font>
    <font>
      <u/>
      <sz val="14"/>
      <color theme="1"/>
      <name val="メイリオ"/>
      <family val="3"/>
      <charset val="128"/>
    </font>
    <font>
      <b/>
      <sz val="18"/>
      <color theme="0"/>
      <name val="メイリオ"/>
      <family val="3"/>
      <charset val="128"/>
    </font>
    <font>
      <sz val="14"/>
      <color theme="0"/>
      <name val="メイリオ"/>
      <family val="3"/>
      <charset val="128"/>
    </font>
    <font>
      <sz val="14"/>
      <color rgb="FFFF0000"/>
      <name val="メイリオ"/>
      <family val="3"/>
      <charset val="128"/>
    </font>
    <font>
      <sz val="12"/>
      <color rgb="FFFF0000"/>
      <name val="メイリオ"/>
      <family val="3"/>
      <charset val="128"/>
    </font>
    <font>
      <sz val="14"/>
      <color rgb="FF333333"/>
      <name val="メイリオ"/>
      <family val="3"/>
      <charset val="128"/>
    </font>
    <font>
      <sz val="18"/>
      <color theme="1"/>
      <name val="メイリオ"/>
      <family val="3"/>
      <charset val="128"/>
    </font>
    <font>
      <sz val="11"/>
      <color theme="1"/>
      <name val="ＭＳ Ｐゴシック"/>
      <family val="3"/>
      <charset val="128"/>
      <scheme val="major"/>
    </font>
    <font>
      <b/>
      <sz val="11"/>
      <color theme="1"/>
      <name val="ＭＳ Ｐゴシック"/>
      <family val="3"/>
      <charset val="128"/>
      <scheme val="major"/>
    </font>
    <font>
      <sz val="14"/>
      <color theme="1"/>
      <name val="ＭＳ Ｐゴシック"/>
      <family val="3"/>
      <charset val="128"/>
      <scheme val="major"/>
    </font>
    <font>
      <b/>
      <sz val="14"/>
      <color theme="1"/>
      <name val="ＭＳ Ｐゴシック"/>
      <family val="3"/>
      <charset val="128"/>
      <scheme val="major"/>
    </font>
    <font>
      <sz val="12"/>
      <color theme="0"/>
      <name val="ＭＳ Ｐゴシック"/>
      <family val="3"/>
      <charset val="128"/>
      <scheme val="major"/>
    </font>
    <font>
      <sz val="8"/>
      <color theme="0"/>
      <name val="ＭＳ Ｐゴシック"/>
      <family val="3"/>
      <charset val="128"/>
    </font>
    <font>
      <sz val="11"/>
      <name val="ＭＳ Ｐゴシック"/>
      <family val="3"/>
      <charset val="128"/>
      <scheme val="major"/>
    </font>
    <font>
      <sz val="11"/>
      <color rgb="FF0070C0"/>
      <name val="ＭＳ Ｐゴシック"/>
      <family val="3"/>
      <charset val="128"/>
      <scheme val="major"/>
    </font>
    <font>
      <sz val="11"/>
      <color rgb="FFA5621A"/>
      <name val="ＭＳ Ｐ明朝"/>
      <family val="1"/>
      <charset val="128"/>
    </font>
    <font>
      <sz val="10"/>
      <color theme="1"/>
      <name val="ＭＳ Ｐ明朝"/>
      <family val="1"/>
      <charset val="128"/>
    </font>
    <font>
      <sz val="11"/>
      <color rgb="FFA5621A"/>
      <name val="ＭＳ Ｐゴシック"/>
      <family val="3"/>
      <charset val="128"/>
      <scheme val="major"/>
    </font>
    <font>
      <sz val="12"/>
      <color rgb="FFA5621A"/>
      <name val="ＭＳ Ｐゴシック"/>
      <family val="3"/>
      <charset val="128"/>
      <scheme val="major"/>
    </font>
    <font>
      <sz val="12"/>
      <color rgb="FFA5621A"/>
      <name val="ＭＳ Ｐ明朝"/>
      <family val="1"/>
      <charset val="128"/>
    </font>
    <font>
      <sz val="12"/>
      <color theme="1"/>
      <name val="ＭＳ Ｐゴシック"/>
      <family val="3"/>
      <charset val="128"/>
      <scheme val="major"/>
    </font>
    <font>
      <b/>
      <sz val="18"/>
      <color rgb="FFA5621A"/>
      <name val="ＭＳ Ｐゴシック"/>
      <family val="3"/>
      <charset val="128"/>
      <scheme val="major"/>
    </font>
    <font>
      <b/>
      <sz val="10"/>
      <color rgb="FFFF0000"/>
      <name val="ＭＳ Ｐゴシック"/>
      <family val="3"/>
      <charset val="128"/>
      <scheme val="major"/>
    </font>
    <font>
      <sz val="11"/>
      <color theme="0"/>
      <name val="ＭＳ Ｐゴシック"/>
      <family val="3"/>
      <charset val="128"/>
      <scheme val="major"/>
    </font>
    <font>
      <b/>
      <sz val="11"/>
      <color rgb="FFA5621A"/>
      <name val="ＭＳ Ｐゴシック"/>
      <family val="3"/>
      <charset val="128"/>
      <scheme val="major"/>
    </font>
    <font>
      <sz val="10"/>
      <color theme="1"/>
      <name val="HGPｺﾞｼｯｸM"/>
      <family val="3"/>
      <charset val="128"/>
    </font>
    <font>
      <sz val="11"/>
      <color rgb="FFFF0000"/>
      <name val="HGPｺﾞｼｯｸM"/>
      <family val="3"/>
      <charset val="128"/>
    </font>
    <font>
      <sz val="10"/>
      <color rgb="FFFF0000"/>
      <name val="HGPｺﾞｼｯｸM"/>
      <family val="3"/>
      <charset val="128"/>
    </font>
    <font>
      <sz val="8"/>
      <color rgb="FFFF0000"/>
      <name val="HGPｺﾞｼｯｸM"/>
      <family val="3"/>
      <charset val="128"/>
    </font>
    <font>
      <sz val="8"/>
      <color theme="1"/>
      <name val="HGPｺﾞｼｯｸM"/>
      <family val="3"/>
      <charset val="128"/>
    </font>
    <font>
      <sz val="9"/>
      <color theme="1"/>
      <name val="HGPｺﾞｼｯｸM"/>
      <family val="3"/>
      <charset val="128"/>
    </font>
    <font>
      <b/>
      <sz val="11"/>
      <color rgb="FFFF0000"/>
      <name val="HGPｺﾞｼｯｸM"/>
      <family val="3"/>
      <charset val="128"/>
    </font>
    <font>
      <b/>
      <sz val="12"/>
      <color rgb="FFFF0000"/>
      <name val="ＭＳ Ｐゴシック"/>
      <family val="3"/>
      <charset val="128"/>
      <scheme val="major"/>
    </font>
  </fonts>
  <fills count="14">
    <fill>
      <patternFill patternType="none"/>
    </fill>
    <fill>
      <patternFill patternType="gray125"/>
    </fill>
    <fill>
      <patternFill patternType="solid">
        <fgColor rgb="FFFFC000"/>
        <bgColor indexed="64"/>
      </patternFill>
    </fill>
    <fill>
      <patternFill patternType="solid">
        <fgColor rgb="FFFFCCFF"/>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bgColor indexed="64"/>
      </patternFill>
    </fill>
    <fill>
      <patternFill patternType="solid">
        <fgColor rgb="FFF8F4E7"/>
        <bgColor indexed="64"/>
      </patternFill>
    </fill>
    <fill>
      <patternFill patternType="solid">
        <fgColor rgb="FFA5621A"/>
        <bgColor indexed="64"/>
      </patternFill>
    </fill>
    <fill>
      <patternFill patternType="solid">
        <fgColor theme="1" tint="0.34998626667073579"/>
        <bgColor indexed="64"/>
      </patternFill>
    </fill>
    <fill>
      <patternFill patternType="solid">
        <fgColor rgb="FFCECBC2"/>
        <bgColor indexed="64"/>
      </patternFill>
    </fill>
    <fill>
      <patternFill patternType="solid">
        <fgColor rgb="FF0070C0"/>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theme="0"/>
      </left>
      <right/>
      <top/>
      <bottom/>
      <diagonal/>
    </border>
    <border>
      <left style="thick">
        <color rgb="FF874200"/>
      </left>
      <right/>
      <top style="thin">
        <color indexed="64"/>
      </top>
      <bottom style="hair">
        <color theme="1"/>
      </bottom>
      <diagonal/>
    </border>
    <border>
      <left style="thick">
        <color rgb="FF874200"/>
      </left>
      <right/>
      <top style="hair">
        <color theme="1"/>
      </top>
      <bottom style="hair">
        <color theme="1"/>
      </bottom>
      <diagonal/>
    </border>
    <border>
      <left style="thick">
        <color rgb="FF874200"/>
      </left>
      <right/>
      <top style="hair">
        <color theme="1"/>
      </top>
      <bottom style="double">
        <color theme="1"/>
      </bottom>
      <diagonal/>
    </border>
    <border>
      <left/>
      <right style="medium">
        <color indexed="64"/>
      </right>
      <top style="double">
        <color indexed="64"/>
      </top>
      <bottom style="hair">
        <color theme="1"/>
      </bottom>
      <diagonal/>
    </border>
    <border>
      <left/>
      <right style="medium">
        <color indexed="64"/>
      </right>
      <top style="hair">
        <color theme="1"/>
      </top>
      <bottom style="hair">
        <color theme="1"/>
      </bottom>
      <diagonal/>
    </border>
    <border>
      <left style="thick">
        <color rgb="FF874200"/>
      </left>
      <right/>
      <top style="hair">
        <color theme="1"/>
      </top>
      <bottom style="medium">
        <color indexed="64"/>
      </bottom>
      <diagonal/>
    </border>
    <border>
      <left style="thin">
        <color indexed="64"/>
      </left>
      <right/>
      <top style="double">
        <color indexed="64"/>
      </top>
      <bottom style="hair">
        <color theme="1"/>
      </bottom>
      <diagonal/>
    </border>
    <border>
      <left style="thin">
        <color indexed="64"/>
      </left>
      <right/>
      <top style="hair">
        <color theme="1"/>
      </top>
      <bottom style="hair">
        <color theme="1"/>
      </bottom>
      <diagonal/>
    </border>
    <border>
      <left style="thin">
        <color indexed="64"/>
      </left>
      <right/>
      <top style="hair">
        <color indexed="64"/>
      </top>
      <bottom style="double">
        <color theme="1"/>
      </bottom>
      <diagonal/>
    </border>
    <border>
      <left style="medium">
        <color indexed="64"/>
      </left>
      <right style="thick">
        <color rgb="FF874200"/>
      </right>
      <top style="double">
        <color indexed="64"/>
      </top>
      <bottom style="hair">
        <color indexed="64"/>
      </bottom>
      <diagonal/>
    </border>
    <border>
      <left style="medium">
        <color indexed="64"/>
      </left>
      <right style="thick">
        <color rgb="FF874200"/>
      </right>
      <top style="hair">
        <color indexed="64"/>
      </top>
      <bottom style="hair">
        <color indexed="64"/>
      </bottom>
      <diagonal/>
    </border>
    <border>
      <left style="medium">
        <color indexed="64"/>
      </left>
      <right style="thick">
        <color rgb="FF874200"/>
      </right>
      <top style="hair">
        <color indexed="64"/>
      </top>
      <bottom/>
      <diagonal/>
    </border>
    <border>
      <left/>
      <right/>
      <top style="hair">
        <color theme="1"/>
      </top>
      <bottom style="hair">
        <color theme="1"/>
      </bottom>
      <diagonal/>
    </border>
    <border>
      <left/>
      <right style="thick">
        <color rgb="FF874200"/>
      </right>
      <top style="hair">
        <color theme="1"/>
      </top>
      <bottom style="hair">
        <color theme="1"/>
      </bottom>
      <diagonal/>
    </border>
    <border>
      <left style="medium">
        <color indexed="64"/>
      </left>
      <right style="thick">
        <color rgb="FF874200"/>
      </right>
      <top style="hair">
        <color indexed="64"/>
      </top>
      <bottom style="medium">
        <color indexed="64"/>
      </bottom>
      <diagonal/>
    </border>
    <border>
      <left/>
      <right style="hair">
        <color theme="1"/>
      </right>
      <top style="hair">
        <color theme="1"/>
      </top>
      <bottom style="hair">
        <color theme="1"/>
      </bottom>
      <diagonal/>
    </border>
    <border>
      <left style="thick">
        <color rgb="FF874200"/>
      </left>
      <right/>
      <top style="double">
        <color indexed="64"/>
      </top>
      <bottom style="hair">
        <color theme="1"/>
      </bottom>
      <diagonal/>
    </border>
    <border>
      <left style="thick">
        <color rgb="FF874200"/>
      </left>
      <right/>
      <top style="hair">
        <color indexed="64"/>
      </top>
      <bottom style="hair">
        <color indexed="64"/>
      </bottom>
      <diagonal/>
    </border>
    <border>
      <left/>
      <right style="thick">
        <color rgb="FF874200"/>
      </right>
      <top style="hair">
        <color indexed="64"/>
      </top>
      <bottom style="hair">
        <color indexed="64"/>
      </bottom>
      <diagonal/>
    </border>
    <border>
      <left style="thick">
        <color rgb="FF874200"/>
      </left>
      <right/>
      <top/>
      <bottom style="hair">
        <color indexed="64"/>
      </bottom>
      <diagonal/>
    </border>
    <border>
      <left/>
      <right style="thick">
        <color rgb="FF874200"/>
      </right>
      <top/>
      <bottom style="hair">
        <color indexed="64"/>
      </bottom>
      <diagonal/>
    </border>
    <border>
      <left style="thin">
        <color indexed="64"/>
      </left>
      <right/>
      <top style="thin">
        <color indexed="64"/>
      </top>
      <bottom style="hair">
        <color theme="1"/>
      </bottom>
      <diagonal/>
    </border>
    <border>
      <left/>
      <right style="medium">
        <color indexed="64"/>
      </right>
      <top style="thin">
        <color indexed="64"/>
      </top>
      <bottom style="hair">
        <color theme="1"/>
      </bottom>
      <diagonal/>
    </border>
    <border>
      <left style="thick">
        <color rgb="FF874200"/>
      </left>
      <right/>
      <top style="hair">
        <color indexed="64"/>
      </top>
      <bottom style="double">
        <color indexed="64"/>
      </bottom>
      <diagonal/>
    </border>
    <border>
      <left/>
      <right style="thick">
        <color rgb="FF874200"/>
      </right>
      <top style="hair">
        <color indexed="64"/>
      </top>
      <bottom style="double">
        <color indexed="64"/>
      </bottom>
      <diagonal/>
    </border>
    <border>
      <left style="thin">
        <color indexed="64"/>
      </left>
      <right/>
      <top style="hair">
        <color theme="1"/>
      </top>
      <bottom style="double">
        <color theme="1"/>
      </bottom>
      <diagonal/>
    </border>
    <border>
      <left/>
      <right style="medium">
        <color indexed="64"/>
      </right>
      <top style="hair">
        <color theme="1"/>
      </top>
      <bottom style="double">
        <color theme="1"/>
      </bottom>
      <diagonal/>
    </border>
    <border>
      <left style="medium">
        <color indexed="64"/>
      </left>
      <right style="thin">
        <color indexed="64"/>
      </right>
      <top/>
      <bottom style="double">
        <color theme="1"/>
      </bottom>
      <diagonal/>
    </border>
    <border>
      <left/>
      <right/>
      <top style="double">
        <color indexed="64"/>
      </top>
      <bottom style="hair">
        <color theme="1"/>
      </bottom>
      <diagonal/>
    </border>
    <border>
      <left/>
      <right style="thick">
        <color rgb="FF874200"/>
      </right>
      <top style="double">
        <color indexed="64"/>
      </top>
      <bottom style="hair">
        <color theme="1"/>
      </bottom>
      <diagonal/>
    </border>
    <border>
      <left style="thin">
        <color indexed="64"/>
      </left>
      <right/>
      <top style="double">
        <color theme="1"/>
      </top>
      <bottom style="hair">
        <color indexed="64"/>
      </bottom>
      <diagonal/>
    </border>
    <border>
      <left/>
      <right style="medium">
        <color indexed="64"/>
      </right>
      <top style="double">
        <color theme="1"/>
      </top>
      <bottom style="hair">
        <color indexed="64"/>
      </bottom>
      <diagonal/>
    </border>
    <border>
      <left/>
      <right/>
      <top style="hair">
        <color theme="1"/>
      </top>
      <bottom style="double">
        <color theme="1"/>
      </bottom>
      <diagonal/>
    </border>
    <border>
      <left/>
      <right style="thick">
        <color rgb="FF874200"/>
      </right>
      <top style="hair">
        <color theme="1"/>
      </top>
      <bottom style="double">
        <color theme="1"/>
      </bottom>
      <diagonal/>
    </border>
    <border>
      <left style="thick">
        <color rgb="FF874200"/>
      </left>
      <right style="thin">
        <color indexed="64"/>
      </right>
      <top style="double">
        <color theme="1"/>
      </top>
      <bottom/>
      <diagonal/>
    </border>
    <border>
      <left style="thick">
        <color rgb="FF874200"/>
      </left>
      <right style="thin">
        <color indexed="64"/>
      </right>
      <top/>
      <bottom/>
      <diagonal/>
    </border>
    <border>
      <left style="thick">
        <color rgb="FF874200"/>
      </left>
      <right style="thin">
        <color indexed="64"/>
      </right>
      <top/>
      <bottom style="double">
        <color indexed="64"/>
      </bottom>
      <diagonal/>
    </border>
    <border>
      <left/>
      <right/>
      <top style="hair">
        <color theme="1"/>
      </top>
      <bottom/>
      <diagonal/>
    </border>
    <border>
      <left/>
      <right style="thick">
        <color rgb="FF874200"/>
      </right>
      <top style="hair">
        <color theme="1"/>
      </top>
      <bottom/>
      <diagonal/>
    </border>
    <border>
      <left/>
      <right/>
      <top/>
      <bottom style="hair">
        <color theme="1"/>
      </bottom>
      <diagonal/>
    </border>
    <border>
      <left/>
      <right style="thick">
        <color rgb="FF874200"/>
      </right>
      <top/>
      <bottom style="hair">
        <color theme="1"/>
      </bottom>
      <diagonal/>
    </border>
    <border>
      <left style="thick">
        <color rgb="FF874200"/>
      </left>
      <right/>
      <top style="hair">
        <color theme="1"/>
      </top>
      <bottom style="thick">
        <color rgb="FF874200"/>
      </bottom>
      <diagonal/>
    </border>
    <border>
      <left/>
      <right/>
      <top style="hair">
        <color theme="1"/>
      </top>
      <bottom style="thick">
        <color rgb="FF874200"/>
      </bottom>
      <diagonal/>
    </border>
    <border>
      <left/>
      <right style="thick">
        <color rgb="FF874200"/>
      </right>
      <top style="hair">
        <color theme="1"/>
      </top>
      <bottom style="thick">
        <color rgb="FF874200"/>
      </bottom>
      <diagonal/>
    </border>
    <border>
      <left style="thin">
        <color indexed="64"/>
      </left>
      <right/>
      <top style="hair">
        <color theme="1"/>
      </top>
      <bottom style="medium">
        <color indexed="64"/>
      </bottom>
      <diagonal/>
    </border>
    <border>
      <left/>
      <right style="medium">
        <color indexed="64"/>
      </right>
      <top style="hair">
        <color theme="1"/>
      </top>
      <bottom style="medium">
        <color indexed="64"/>
      </bottom>
      <diagonal/>
    </border>
    <border>
      <left style="thick">
        <color rgb="FF874200"/>
      </left>
      <right style="thin">
        <color indexed="64"/>
      </right>
      <top style="hair">
        <color theme="1"/>
      </top>
      <bottom/>
      <diagonal/>
    </border>
    <border>
      <left style="thick">
        <color rgb="FF874200"/>
      </left>
      <right style="thin">
        <color indexed="64"/>
      </right>
      <top/>
      <bottom style="hair">
        <color theme="1"/>
      </bottom>
      <diagonal/>
    </border>
    <border>
      <left style="thin">
        <color indexed="64"/>
      </left>
      <right/>
      <top style="hair">
        <color theme="1"/>
      </top>
      <bottom/>
      <diagonal/>
    </border>
    <border>
      <left/>
      <right style="medium">
        <color indexed="64"/>
      </right>
      <top style="hair">
        <color theme="1"/>
      </top>
      <bottom/>
      <diagonal/>
    </border>
    <border>
      <left style="thin">
        <color indexed="64"/>
      </left>
      <right/>
      <top/>
      <bottom style="hair">
        <color theme="1"/>
      </bottom>
      <diagonal/>
    </border>
    <border>
      <left/>
      <right style="medium">
        <color indexed="64"/>
      </right>
      <top/>
      <bottom style="hair">
        <color theme="1"/>
      </bottom>
      <diagonal/>
    </border>
    <border>
      <left style="medium">
        <color indexed="64"/>
      </left>
      <right style="thin">
        <color indexed="64"/>
      </right>
      <top style="double">
        <color theme="1"/>
      </top>
      <bottom/>
      <diagonal/>
    </border>
    <border>
      <left style="thick">
        <color rgb="FF874200"/>
      </left>
      <right/>
      <top style="double">
        <color theme="1"/>
      </top>
      <bottom style="hair">
        <color theme="1"/>
      </bottom>
      <diagonal/>
    </border>
    <border>
      <left/>
      <right/>
      <top style="double">
        <color theme="1"/>
      </top>
      <bottom style="hair">
        <color theme="1"/>
      </bottom>
      <diagonal/>
    </border>
    <border>
      <left/>
      <right style="thick">
        <color rgb="FF874200"/>
      </right>
      <top style="double">
        <color theme="1"/>
      </top>
      <bottom style="hair">
        <color theme="1"/>
      </bottom>
      <diagonal/>
    </border>
    <border>
      <left style="thick">
        <color rgb="FF874200"/>
      </left>
      <right/>
      <top style="hair">
        <color theme="1"/>
      </top>
      <bottom/>
      <diagonal/>
    </border>
    <border>
      <left/>
      <right style="hair">
        <color theme="1"/>
      </right>
      <top style="hair">
        <color theme="1"/>
      </top>
      <bottom/>
      <diagonal/>
    </border>
    <border>
      <left style="thick">
        <color rgb="FF874200"/>
      </left>
      <right/>
      <top/>
      <bottom style="hair">
        <color theme="1"/>
      </bottom>
      <diagonal/>
    </border>
    <border>
      <left/>
      <right style="hair">
        <color theme="1"/>
      </right>
      <top/>
      <bottom style="hair">
        <color theme="1"/>
      </bottom>
      <diagonal/>
    </border>
    <border>
      <left/>
      <right style="thin">
        <color rgb="FF874200"/>
      </right>
      <top style="hair">
        <color theme="1"/>
      </top>
      <bottom style="hair">
        <color theme="1"/>
      </bottom>
      <diagonal/>
    </border>
    <border>
      <left style="thin">
        <color rgb="FF874200"/>
      </left>
      <right/>
      <top style="hair">
        <color theme="1"/>
      </top>
      <bottom style="hair">
        <color theme="1"/>
      </bottom>
      <diagonal/>
    </border>
    <border>
      <left style="hair">
        <color theme="1"/>
      </left>
      <right/>
      <top style="hair">
        <color theme="1"/>
      </top>
      <bottom style="hair">
        <color theme="1"/>
      </bottom>
      <diagonal/>
    </border>
    <border>
      <left style="medium">
        <color indexed="64"/>
      </left>
      <right style="thick">
        <color rgb="FF874200"/>
      </right>
      <top/>
      <bottom/>
      <diagonal/>
    </border>
    <border>
      <left style="medium">
        <color indexed="64"/>
      </left>
      <right style="thick">
        <color rgb="FF874200"/>
      </right>
      <top/>
      <bottom style="hair">
        <color indexed="64"/>
      </bottom>
      <diagonal/>
    </border>
    <border>
      <left/>
      <right/>
      <top style="hair">
        <color theme="0"/>
      </top>
      <bottom/>
      <diagonal/>
    </border>
    <border>
      <left/>
      <right style="hair">
        <color theme="0"/>
      </right>
      <top style="hair">
        <color theme="0"/>
      </top>
      <bottom/>
      <diagonal/>
    </border>
    <border>
      <left/>
      <right style="hair">
        <color theme="0"/>
      </right>
      <top/>
      <bottom style="hair">
        <color theme="0"/>
      </bottom>
      <diagonal/>
    </border>
    <border>
      <left/>
      <right/>
      <top/>
      <bottom style="hair">
        <color theme="0"/>
      </bottom>
      <diagonal/>
    </border>
  </borders>
  <cellStyleXfs count="11">
    <xf numFmtId="0" fontId="0" fillId="0" borderId="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25" fillId="0" borderId="0">
      <alignment vertical="center"/>
    </xf>
    <xf numFmtId="0" fontId="25" fillId="0" borderId="0">
      <alignment vertical="center"/>
    </xf>
    <xf numFmtId="0" fontId="25" fillId="0" borderId="0"/>
  </cellStyleXfs>
  <cellXfs count="539">
    <xf numFmtId="0" fontId="0" fillId="0" borderId="0" xfId="0">
      <alignment vertical="center"/>
    </xf>
    <xf numFmtId="178" fontId="27" fillId="2" borderId="1" xfId="9" applyNumberFormat="1" applyFont="1" applyFill="1" applyBorder="1" applyAlignment="1">
      <alignment vertical="top" wrapText="1"/>
    </xf>
    <xf numFmtId="0" fontId="27" fillId="0" borderId="0" xfId="9" applyFont="1" applyAlignment="1">
      <alignment vertical="top" wrapText="1"/>
    </xf>
    <xf numFmtId="0" fontId="5" fillId="0" borderId="0" xfId="9" applyFont="1" applyAlignment="1">
      <alignment horizontal="center" vertical="center" wrapText="1"/>
    </xf>
    <xf numFmtId="0" fontId="27" fillId="0" borderId="0" xfId="9" applyFont="1" applyAlignment="1">
      <alignment horizontal="center" vertical="top" wrapText="1"/>
    </xf>
    <xf numFmtId="0" fontId="27" fillId="0" borderId="1" xfId="9" applyNumberFormat="1" applyFont="1" applyFill="1" applyBorder="1" applyAlignment="1" applyProtection="1">
      <alignment vertical="top" wrapText="1"/>
    </xf>
    <xf numFmtId="0" fontId="27" fillId="0" borderId="1" xfId="9" applyFont="1" applyBorder="1" applyAlignment="1">
      <alignment horizontal="left" vertical="top" wrapText="1"/>
    </xf>
    <xf numFmtId="0" fontId="27" fillId="0" borderId="1" xfId="9" applyNumberFormat="1" applyFont="1" applyBorder="1" applyAlignment="1">
      <alignment vertical="top" wrapText="1"/>
    </xf>
    <xf numFmtId="0" fontId="27" fillId="0" borderId="1" xfId="9" applyFont="1" applyBorder="1" applyAlignment="1">
      <alignment vertical="top" wrapText="1"/>
    </xf>
    <xf numFmtId="0" fontId="27" fillId="2" borderId="1" xfId="9" applyFont="1" applyFill="1" applyBorder="1" applyAlignment="1">
      <alignment vertical="top" wrapText="1"/>
    </xf>
    <xf numFmtId="14" fontId="27" fillId="0" borderId="1" xfId="9" applyNumberFormat="1" applyFont="1" applyBorder="1" applyAlignment="1">
      <alignment vertical="top" wrapText="1"/>
    </xf>
    <xf numFmtId="0" fontId="27" fillId="0" borderId="0" xfId="9" applyFont="1" applyAlignment="1">
      <alignment vertical="center" wrapText="1"/>
    </xf>
    <xf numFmtId="0" fontId="27" fillId="0" borderId="1" xfId="9" applyFont="1" applyBorder="1" applyAlignment="1">
      <alignment horizontal="center" vertical="top" wrapText="1"/>
    </xf>
    <xf numFmtId="38" fontId="27" fillId="0" borderId="1" xfId="9" applyNumberFormat="1" applyFont="1" applyBorder="1" applyAlignment="1">
      <alignment horizontal="center" vertical="top" wrapText="1"/>
    </xf>
    <xf numFmtId="49" fontId="27" fillId="0" borderId="1" xfId="9" applyNumberFormat="1" applyFont="1" applyBorder="1" applyAlignment="1">
      <alignment horizontal="right" vertical="top" wrapText="1"/>
    </xf>
    <xf numFmtId="49" fontId="27" fillId="2" borderId="1" xfId="9" applyNumberFormat="1" applyFont="1" applyFill="1" applyBorder="1" applyAlignment="1">
      <alignment vertical="top" wrapText="1"/>
    </xf>
    <xf numFmtId="38" fontId="28" fillId="3" borderId="2" xfId="3" applyFont="1" applyFill="1" applyBorder="1" applyAlignment="1">
      <alignment horizontal="center" vertical="center" shrinkToFit="1"/>
    </xf>
    <xf numFmtId="49" fontId="28" fillId="4" borderId="0" xfId="0" applyNumberFormat="1" applyFont="1" applyFill="1" applyAlignment="1">
      <alignment vertical="center" shrinkToFit="1"/>
    </xf>
    <xf numFmtId="0" fontId="28" fillId="4" borderId="0" xfId="0" applyNumberFormat="1" applyFont="1" applyFill="1" applyAlignment="1">
      <alignment vertical="center" shrinkToFit="1"/>
    </xf>
    <xf numFmtId="49" fontId="28" fillId="4" borderId="3" xfId="0" applyNumberFormat="1" applyFont="1" applyFill="1" applyBorder="1" applyAlignment="1">
      <alignment vertical="center" shrinkToFit="1"/>
    </xf>
    <xf numFmtId="49" fontId="28" fillId="4" borderId="4" xfId="0" applyNumberFormat="1" applyFont="1" applyFill="1" applyBorder="1" applyAlignment="1">
      <alignment vertical="center" shrinkToFit="1"/>
    </xf>
    <xf numFmtId="49" fontId="28" fillId="4" borderId="5" xfId="0" applyNumberFormat="1" applyFont="1" applyFill="1" applyBorder="1" applyAlignment="1">
      <alignment vertical="center" shrinkToFit="1"/>
    </xf>
    <xf numFmtId="0" fontId="29" fillId="4" borderId="84" xfId="0" applyNumberFormat="1" applyFont="1" applyFill="1" applyBorder="1" applyAlignment="1">
      <alignment horizontal="center" vertical="center"/>
    </xf>
    <xf numFmtId="0" fontId="28" fillId="4" borderId="6"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9" fillId="4" borderId="0" xfId="0" applyNumberFormat="1" applyFont="1" applyFill="1" applyAlignment="1">
      <alignment horizontal="center" vertical="center" shrinkToFit="1"/>
    </xf>
    <xf numFmtId="0" fontId="28" fillId="4" borderId="8" xfId="0" applyFont="1" applyFill="1" applyBorder="1" applyAlignment="1">
      <alignment horizontal="center" vertical="center" wrapText="1"/>
    </xf>
    <xf numFmtId="49" fontId="28" fillId="5" borderId="9" xfId="0" applyNumberFormat="1" applyFont="1" applyFill="1" applyBorder="1" applyAlignment="1">
      <alignment vertical="center" shrinkToFit="1"/>
    </xf>
    <xf numFmtId="49" fontId="28" fillId="5" borderId="10" xfId="0" applyNumberFormat="1" applyFont="1" applyFill="1" applyBorder="1" applyAlignment="1">
      <alignment vertical="center" shrinkToFit="1"/>
    </xf>
    <xf numFmtId="0" fontId="28" fillId="0"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28" fillId="5" borderId="13" xfId="0" applyNumberFormat="1" applyFont="1" applyFill="1" applyBorder="1" applyAlignment="1">
      <alignment vertical="center" shrinkToFit="1"/>
    </xf>
    <xf numFmtId="0" fontId="28" fillId="3" borderId="14" xfId="0" applyNumberFormat="1" applyFont="1" applyFill="1" applyBorder="1" applyAlignment="1">
      <alignment vertical="center" shrinkToFit="1"/>
    </xf>
    <xf numFmtId="0" fontId="28" fillId="6" borderId="14" xfId="0" applyNumberFormat="1" applyFont="1" applyFill="1" applyBorder="1" applyAlignment="1">
      <alignment vertical="center" shrinkToFit="1"/>
    </xf>
    <xf numFmtId="0" fontId="28" fillId="7" borderId="14" xfId="0" applyNumberFormat="1" applyFont="1" applyFill="1" applyBorder="1" applyAlignment="1">
      <alignment vertical="center" shrinkToFit="1"/>
    </xf>
    <xf numFmtId="49" fontId="28" fillId="4" borderId="15" xfId="0" applyNumberFormat="1" applyFont="1" applyFill="1" applyBorder="1" applyAlignment="1">
      <alignment vertical="center" shrinkToFit="1"/>
    </xf>
    <xf numFmtId="49" fontId="28" fillId="4" borderId="16" xfId="0" applyNumberFormat="1" applyFont="1" applyFill="1" applyBorder="1" applyAlignment="1">
      <alignment vertical="center" shrinkToFit="1"/>
    </xf>
    <xf numFmtId="49" fontId="28" fillId="4" borderId="8" xfId="0" applyNumberFormat="1" applyFont="1" applyFill="1" applyBorder="1" applyAlignment="1">
      <alignment vertical="center" shrinkToFit="1"/>
    </xf>
    <xf numFmtId="49" fontId="28" fillId="3" borderId="17" xfId="0" applyNumberFormat="1" applyFont="1" applyFill="1" applyBorder="1" applyAlignment="1">
      <alignment vertical="center" shrinkToFit="1"/>
    </xf>
    <xf numFmtId="0" fontId="28" fillId="4" borderId="0" xfId="0" applyNumberFormat="1" applyFont="1" applyFill="1" applyBorder="1" applyAlignment="1">
      <alignment vertical="center" shrinkToFit="1"/>
    </xf>
    <xf numFmtId="49" fontId="28" fillId="4" borderId="0" xfId="0" applyNumberFormat="1" applyFont="1" applyFill="1" applyBorder="1" applyAlignment="1">
      <alignment vertical="center" shrinkToFit="1"/>
    </xf>
    <xf numFmtId="49" fontId="28" fillId="4" borderId="0" xfId="0" applyNumberFormat="1" applyFont="1" applyFill="1" applyBorder="1" applyAlignment="1">
      <alignment horizontal="left" vertical="center" shrinkToFit="1"/>
    </xf>
    <xf numFmtId="49" fontId="30" fillId="4" borderId="0" xfId="1" applyNumberFormat="1" applyFont="1" applyFill="1" applyBorder="1" applyAlignment="1">
      <alignment horizontal="center" vertical="center" shrinkToFit="1"/>
    </xf>
    <xf numFmtId="49" fontId="28" fillId="4" borderId="0" xfId="0" applyNumberFormat="1" applyFont="1" applyFill="1" applyBorder="1" applyAlignment="1">
      <alignment horizontal="center" vertical="center" shrinkToFit="1"/>
    </xf>
    <xf numFmtId="0" fontId="27" fillId="2" borderId="1" xfId="9" applyNumberFormat="1" applyFont="1" applyFill="1" applyBorder="1" applyAlignment="1">
      <alignment vertical="top" wrapText="1"/>
    </xf>
    <xf numFmtId="0" fontId="29" fillId="4" borderId="0" xfId="0" applyNumberFormat="1" applyFont="1" applyFill="1" applyAlignment="1">
      <alignment vertical="center" shrinkToFit="1"/>
    </xf>
    <xf numFmtId="0" fontId="27" fillId="0" borderId="1" xfId="9" applyNumberFormat="1" applyFont="1" applyBorder="1" applyAlignment="1">
      <alignment horizontal="right" vertical="top" wrapText="1"/>
    </xf>
    <xf numFmtId="0" fontId="5" fillId="0" borderId="0" xfId="9" applyNumberFormat="1" applyFont="1" applyAlignment="1">
      <alignment horizontal="center" vertical="center" wrapText="1"/>
    </xf>
    <xf numFmtId="0" fontId="27" fillId="0" borderId="1" xfId="9" applyNumberFormat="1" applyFont="1" applyFill="1" applyBorder="1" applyAlignment="1">
      <alignment vertical="top" wrapText="1"/>
    </xf>
    <xf numFmtId="0" fontId="27" fillId="0" borderId="1" xfId="9" applyNumberFormat="1" applyFont="1" applyBorder="1" applyAlignment="1">
      <alignment horizontal="center" vertical="top" wrapText="1"/>
    </xf>
    <xf numFmtId="0" fontId="27" fillId="0" borderId="0" xfId="9" applyNumberFormat="1" applyFont="1" applyAlignment="1">
      <alignment vertical="center" wrapText="1"/>
    </xf>
    <xf numFmtId="0" fontId="27" fillId="0" borderId="0" xfId="9" applyNumberFormat="1" applyFont="1" applyAlignment="1">
      <alignment vertical="top" wrapText="1"/>
    </xf>
    <xf numFmtId="0" fontId="27" fillId="0" borderId="0" xfId="9" applyNumberFormat="1" applyFont="1" applyAlignment="1">
      <alignment horizontal="center" vertical="top" wrapText="1"/>
    </xf>
    <xf numFmtId="38" fontId="27" fillId="0" borderId="1" xfId="3" applyNumberFormat="1" applyFont="1" applyBorder="1" applyAlignment="1">
      <alignment horizontal="center" vertical="top" wrapText="1"/>
    </xf>
    <xf numFmtId="0" fontId="28" fillId="4" borderId="0" xfId="0" applyNumberFormat="1" applyFont="1" applyFill="1" applyAlignment="1">
      <alignment horizontal="center" vertical="center" shrinkToFit="1"/>
    </xf>
    <xf numFmtId="0" fontId="29" fillId="4" borderId="0" xfId="0" applyNumberFormat="1" applyFont="1" applyFill="1" applyBorder="1" applyAlignment="1">
      <alignment horizontal="center" vertical="center"/>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49" fontId="28" fillId="4" borderId="0" xfId="0" applyNumberFormat="1" applyFont="1" applyFill="1" applyAlignment="1">
      <alignment horizontal="left" vertical="center" shrinkToFit="1"/>
    </xf>
    <xf numFmtId="49" fontId="28" fillId="4" borderId="0" xfId="0" applyNumberFormat="1" applyFont="1" applyFill="1" applyAlignment="1">
      <alignment horizontal="center" vertical="center" shrinkToFit="1"/>
    </xf>
    <xf numFmtId="38" fontId="27" fillId="0" borderId="1" xfId="3" applyFont="1" applyBorder="1" applyAlignment="1">
      <alignment horizontal="center" vertical="top" wrapText="1"/>
    </xf>
    <xf numFmtId="0" fontId="31" fillId="0" borderId="0" xfId="0" applyFont="1" applyAlignment="1">
      <alignment vertical="center"/>
    </xf>
    <xf numFmtId="0" fontId="32" fillId="0" borderId="0" xfId="0" applyFont="1" applyAlignment="1">
      <alignment horizontal="center" vertical="center"/>
    </xf>
    <xf numFmtId="0" fontId="33" fillId="0" borderId="0" xfId="0" applyFont="1">
      <alignment vertical="center"/>
    </xf>
    <xf numFmtId="0" fontId="31" fillId="0" borderId="0" xfId="0" applyFont="1" applyAlignment="1">
      <alignment horizontal="center" vertical="center"/>
    </xf>
    <xf numFmtId="0" fontId="34" fillId="0" borderId="0" xfId="0" applyFont="1">
      <alignment vertical="center"/>
    </xf>
    <xf numFmtId="0" fontId="35" fillId="0" borderId="0" xfId="0" applyFont="1">
      <alignment vertical="center"/>
    </xf>
    <xf numFmtId="0" fontId="35" fillId="0" borderId="20" xfId="0" applyFont="1" applyBorder="1" applyAlignment="1">
      <alignment vertical="center"/>
    </xf>
    <xf numFmtId="0" fontId="35" fillId="0" borderId="0" xfId="0" applyFont="1" applyBorder="1" applyAlignment="1"/>
    <xf numFmtId="0" fontId="35" fillId="0" borderId="0" xfId="0" applyFont="1" applyBorder="1" applyAlignment="1">
      <alignment vertical="center"/>
    </xf>
    <xf numFmtId="0" fontId="36" fillId="0" borderId="0" xfId="0" applyFont="1" applyBorder="1" applyAlignment="1">
      <alignment vertical="center"/>
    </xf>
    <xf numFmtId="0" fontId="35" fillId="0" borderId="0" xfId="0" applyFont="1" applyBorder="1">
      <alignment vertical="center"/>
    </xf>
    <xf numFmtId="0" fontId="36" fillId="0" borderId="0" xfId="0" applyFont="1" applyAlignment="1">
      <alignment vertical="center"/>
    </xf>
    <xf numFmtId="0" fontId="37" fillId="8" borderId="0" xfId="0" applyFont="1" applyFill="1" applyAlignment="1">
      <alignment horizontal="left" vertical="center"/>
    </xf>
    <xf numFmtId="0" fontId="38" fillId="8" borderId="0" xfId="0" applyFont="1" applyFill="1" applyAlignment="1">
      <alignment horizontal="right" vertical="center"/>
    </xf>
    <xf numFmtId="0" fontId="38" fillId="8" borderId="0" xfId="0" applyFont="1" applyFill="1">
      <alignment vertical="center"/>
    </xf>
    <xf numFmtId="0" fontId="34" fillId="0" borderId="0" xfId="0" applyFont="1" applyAlignment="1">
      <alignment horizontal="center" vertical="center"/>
    </xf>
    <xf numFmtId="0" fontId="39" fillId="0" borderId="0" xfId="0" applyFont="1">
      <alignment vertical="center"/>
    </xf>
    <xf numFmtId="0" fontId="40" fillId="0" borderId="0" xfId="0" applyFont="1">
      <alignment vertical="center"/>
    </xf>
    <xf numFmtId="0" fontId="15" fillId="0" borderId="0" xfId="0" applyFont="1" applyAlignment="1">
      <alignment horizontal="right" vertical="center"/>
    </xf>
    <xf numFmtId="0" fontId="38" fillId="8" borderId="0" xfId="0" applyFont="1" applyFill="1" applyAlignment="1">
      <alignment horizontal="left" vertical="center"/>
    </xf>
    <xf numFmtId="0" fontId="34" fillId="0" borderId="0" xfId="0" applyFont="1" applyAlignment="1">
      <alignment horizontal="right" vertical="center"/>
    </xf>
    <xf numFmtId="0" fontId="35" fillId="0" borderId="0" xfId="0" applyFont="1" applyAlignment="1">
      <alignment horizontal="left" vertical="top"/>
    </xf>
    <xf numFmtId="0" fontId="35" fillId="0" borderId="0" xfId="0" applyFont="1" applyAlignment="1">
      <alignment horizontal="left" vertical="center"/>
    </xf>
    <xf numFmtId="0" fontId="35" fillId="0" borderId="0" xfId="0" applyFont="1" applyAlignment="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14" fillId="0" borderId="0" xfId="0" applyFont="1">
      <alignment vertical="center"/>
    </xf>
    <xf numFmtId="0" fontId="17" fillId="0" borderId="0" xfId="0" applyFont="1">
      <alignment vertical="center"/>
    </xf>
    <xf numFmtId="0" fontId="41" fillId="0" borderId="0" xfId="0" applyFont="1" applyAlignment="1">
      <alignment vertical="top"/>
    </xf>
    <xf numFmtId="0" fontId="35" fillId="0" borderId="0" xfId="0" applyFont="1" applyAlignment="1">
      <alignment vertical="center" wrapText="1"/>
    </xf>
    <xf numFmtId="0" fontId="35" fillId="0" borderId="0" xfId="0" applyFont="1" applyFill="1">
      <alignment vertical="center"/>
    </xf>
    <xf numFmtId="0" fontId="33" fillId="0" borderId="0" xfId="0" applyFont="1" applyFill="1">
      <alignment vertical="center"/>
    </xf>
    <xf numFmtId="0" fontId="32" fillId="0" borderId="0" xfId="0" applyFont="1">
      <alignment vertical="center"/>
    </xf>
    <xf numFmtId="0" fontId="33" fillId="0" borderId="21" xfId="0" applyFont="1" applyBorder="1">
      <alignment vertical="center"/>
    </xf>
    <xf numFmtId="0" fontId="33" fillId="0" borderId="1" xfId="0" applyFont="1" applyBorder="1" applyAlignment="1">
      <alignment horizontal="center" vertical="center"/>
    </xf>
    <xf numFmtId="0" fontId="33" fillId="0" borderId="0" xfId="0" applyFont="1" applyAlignment="1">
      <alignment horizontal="right" vertical="center"/>
    </xf>
    <xf numFmtId="0" fontId="33" fillId="0" borderId="1" xfId="0" applyFont="1" applyBorder="1" applyAlignment="1">
      <alignment horizontal="center" vertical="center" wrapText="1"/>
    </xf>
    <xf numFmtId="0" fontId="42" fillId="0" borderId="1" xfId="0" applyFont="1" applyBorder="1" applyAlignment="1">
      <alignment horizontal="center" vertical="center" shrinkToFit="1"/>
    </xf>
    <xf numFmtId="0" fontId="33" fillId="0" borderId="1" xfId="0" applyFont="1" applyBorder="1" applyAlignment="1">
      <alignment vertical="center" shrinkToFit="1"/>
    </xf>
    <xf numFmtId="0" fontId="14" fillId="0" borderId="0" xfId="0" applyFont="1" applyAlignment="1">
      <alignment horizontal="center" vertical="center"/>
    </xf>
    <xf numFmtId="0" fontId="38" fillId="8" borderId="0" xfId="0" applyFont="1" applyFill="1" applyAlignment="1">
      <alignment horizontal="center" vertical="center"/>
    </xf>
    <xf numFmtId="0" fontId="37" fillId="8" borderId="0" xfId="0" applyFont="1" applyFill="1" applyAlignment="1">
      <alignment horizontal="center" vertical="center"/>
    </xf>
    <xf numFmtId="0" fontId="35" fillId="0" borderId="0" xfId="0" applyFont="1" applyFill="1" applyAlignment="1">
      <alignment horizontal="center" vertical="center"/>
    </xf>
    <xf numFmtId="0" fontId="33" fillId="0" borderId="0" xfId="0" applyFont="1" applyAlignment="1">
      <alignment horizontal="center" vertical="center"/>
    </xf>
    <xf numFmtId="49" fontId="43" fillId="4" borderId="0" xfId="0" applyNumberFormat="1" applyFont="1" applyFill="1" applyAlignment="1">
      <alignment horizontal="center" vertical="center" shrinkToFit="1"/>
    </xf>
    <xf numFmtId="49" fontId="43" fillId="4" borderId="0" xfId="0" applyNumberFormat="1" applyFont="1" applyFill="1" applyAlignment="1">
      <alignment vertical="center" shrinkToFit="1"/>
    </xf>
    <xf numFmtId="49" fontId="43" fillId="4" borderId="0" xfId="0" applyNumberFormat="1" applyFont="1" applyFill="1" applyBorder="1" applyAlignment="1">
      <alignment vertical="center" shrinkToFit="1"/>
    </xf>
    <xf numFmtId="49" fontId="43" fillId="4" borderId="22" xfId="0" applyNumberFormat="1" applyFont="1" applyFill="1" applyBorder="1" applyAlignment="1">
      <alignment vertical="center" shrinkToFit="1"/>
    </xf>
    <xf numFmtId="0" fontId="44" fillId="4" borderId="23" xfId="6" applyNumberFormat="1" applyFont="1" applyFill="1" applyBorder="1" applyAlignment="1">
      <alignment horizontal="center" vertical="center"/>
    </xf>
    <xf numFmtId="0" fontId="44" fillId="4" borderId="24" xfId="6" applyNumberFormat="1" applyFont="1" applyFill="1" applyBorder="1" applyAlignment="1">
      <alignment horizontal="center" vertical="center"/>
    </xf>
    <xf numFmtId="0" fontId="44" fillId="4" borderId="25" xfId="6" applyNumberFormat="1" applyFont="1" applyFill="1" applyBorder="1" applyAlignment="1">
      <alignment horizontal="center" vertical="center"/>
    </xf>
    <xf numFmtId="49" fontId="43" fillId="4" borderId="26" xfId="0" applyNumberFormat="1" applyFont="1" applyFill="1" applyBorder="1" applyAlignment="1">
      <alignment vertical="center" shrinkToFit="1"/>
    </xf>
    <xf numFmtId="49" fontId="43" fillId="4" borderId="27" xfId="0" applyNumberFormat="1" applyFont="1" applyFill="1" applyBorder="1" applyAlignment="1">
      <alignment vertical="center" shrinkToFit="1"/>
    </xf>
    <xf numFmtId="0" fontId="43" fillId="4" borderId="22" xfId="0" applyNumberFormat="1" applyFont="1" applyFill="1" applyBorder="1" applyAlignment="1">
      <alignment horizontal="center" vertical="center" shrinkToFit="1"/>
    </xf>
    <xf numFmtId="0" fontId="43" fillId="4" borderId="22" xfId="0" applyNumberFormat="1" applyFont="1" applyFill="1" applyBorder="1" applyAlignment="1">
      <alignment vertical="center" shrinkToFit="1"/>
    </xf>
    <xf numFmtId="49" fontId="43" fillId="4" borderId="28" xfId="0" applyNumberFormat="1" applyFont="1" applyFill="1" applyBorder="1" applyAlignment="1">
      <alignment vertical="center" shrinkToFit="1"/>
    </xf>
    <xf numFmtId="49" fontId="43" fillId="4" borderId="85" xfId="0" applyNumberFormat="1" applyFont="1" applyFill="1" applyBorder="1" applyAlignment="1">
      <alignment horizontal="left" vertical="center" shrinkToFit="1"/>
    </xf>
    <xf numFmtId="49" fontId="43" fillId="4" borderId="86" xfId="0" applyNumberFormat="1" applyFont="1" applyFill="1" applyBorder="1" applyAlignment="1">
      <alignment horizontal="left" vertical="center" shrinkToFit="1"/>
    </xf>
    <xf numFmtId="49" fontId="43" fillId="4" borderId="87" xfId="0" applyNumberFormat="1" applyFont="1" applyFill="1" applyBorder="1" applyAlignment="1">
      <alignment horizontal="left" vertical="center" shrinkToFit="1"/>
    </xf>
    <xf numFmtId="0" fontId="45" fillId="4" borderId="88" xfId="0" applyFont="1" applyFill="1" applyBorder="1" applyAlignment="1">
      <alignment horizontal="left" vertical="center" wrapText="1"/>
    </xf>
    <xf numFmtId="0" fontId="43" fillId="4" borderId="86" xfId="0" applyFont="1" applyFill="1" applyBorder="1" applyAlignment="1">
      <alignment horizontal="left" vertical="center" wrapText="1"/>
    </xf>
    <xf numFmtId="0" fontId="45" fillId="4" borderId="89" xfId="0" applyFont="1" applyFill="1" applyBorder="1" applyAlignment="1">
      <alignment horizontal="left" vertical="center" wrapText="1"/>
    </xf>
    <xf numFmtId="49" fontId="43" fillId="4" borderId="90" xfId="0" applyNumberFormat="1" applyFont="1" applyFill="1" applyBorder="1" applyAlignment="1">
      <alignment horizontal="left" vertical="center" shrinkToFit="1"/>
    </xf>
    <xf numFmtId="0" fontId="46" fillId="4" borderId="91" xfId="0" applyFont="1" applyFill="1" applyBorder="1" applyAlignment="1">
      <alignment horizontal="right" vertical="center"/>
    </xf>
    <xf numFmtId="0" fontId="46" fillId="4" borderId="92" xfId="0" applyFont="1" applyFill="1" applyBorder="1" applyAlignment="1">
      <alignment horizontal="right" vertical="center"/>
    </xf>
    <xf numFmtId="0" fontId="43" fillId="9" borderId="86" xfId="0" applyFont="1" applyFill="1" applyBorder="1" applyAlignment="1">
      <alignment horizontal="center" vertical="center" wrapText="1"/>
    </xf>
    <xf numFmtId="0" fontId="44" fillId="4" borderId="29" xfId="6" applyNumberFormat="1" applyFont="1" applyFill="1" applyBorder="1" applyAlignment="1">
      <alignment horizontal="center" vertical="center"/>
    </xf>
    <xf numFmtId="0" fontId="44" fillId="4" borderId="30" xfId="6" applyNumberFormat="1" applyFont="1" applyFill="1" applyBorder="1" applyAlignment="1">
      <alignment horizontal="center" vertical="center"/>
    </xf>
    <xf numFmtId="0" fontId="44" fillId="4" borderId="93" xfId="6" applyNumberFormat="1" applyFont="1" applyFill="1" applyBorder="1" applyAlignment="1">
      <alignment horizontal="center" vertical="center"/>
    </xf>
    <xf numFmtId="0" fontId="44" fillId="4" borderId="31" xfId="6" applyNumberFormat="1" applyFont="1" applyFill="1" applyBorder="1" applyAlignment="1">
      <alignment horizontal="center" vertical="center"/>
    </xf>
    <xf numFmtId="0" fontId="44" fillId="4" borderId="32" xfId="6" applyNumberFormat="1" applyFont="1" applyFill="1" applyBorder="1" applyAlignment="1">
      <alignment horizontal="center" vertical="center"/>
    </xf>
    <xf numFmtId="49" fontId="43" fillId="4" borderId="94" xfId="0" applyNumberFormat="1" applyFont="1" applyFill="1" applyBorder="1" applyAlignment="1">
      <alignment vertical="center" shrinkToFit="1"/>
    </xf>
    <xf numFmtId="49" fontId="43" fillId="4" borderId="95" xfId="0" applyNumberFormat="1" applyFont="1" applyFill="1" applyBorder="1" applyAlignment="1">
      <alignment vertical="center" shrinkToFit="1"/>
    </xf>
    <xf numFmtId="49" fontId="43" fillId="4" borderId="96" xfId="0" applyNumberFormat="1" applyFont="1" applyFill="1" applyBorder="1" applyAlignment="1">
      <alignment vertical="center" shrinkToFit="1"/>
    </xf>
    <xf numFmtId="0" fontId="43" fillId="4" borderId="97" xfId="0" applyFont="1" applyFill="1" applyBorder="1" applyAlignment="1">
      <alignment horizontal="left" vertical="center" wrapText="1"/>
    </xf>
    <xf numFmtId="0" fontId="43" fillId="4" borderId="98" xfId="0" applyFont="1" applyFill="1" applyBorder="1" applyAlignment="1">
      <alignment horizontal="left" vertical="center" wrapText="1"/>
    </xf>
    <xf numFmtId="49" fontId="43" fillId="4" borderId="94" xfId="0" applyNumberFormat="1" applyFont="1" applyFill="1" applyBorder="1" applyAlignment="1">
      <alignment horizontal="left" vertical="center" wrapText="1" shrinkToFit="1"/>
    </xf>
    <xf numFmtId="0" fontId="43" fillId="4" borderId="95" xfId="0" applyFont="1" applyFill="1" applyBorder="1" applyAlignment="1">
      <alignment horizontal="left" vertical="center" wrapText="1"/>
    </xf>
    <xf numFmtId="49" fontId="43" fillId="4" borderId="99" xfId="0" applyNumberFormat="1" applyFont="1" applyFill="1" applyBorder="1" applyAlignment="1">
      <alignment horizontal="left" vertical="center" shrinkToFit="1"/>
    </xf>
    <xf numFmtId="0" fontId="43" fillId="4" borderId="100" xfId="0" applyFont="1" applyFill="1" applyBorder="1" applyAlignment="1">
      <alignment horizontal="left" vertical="center" wrapText="1"/>
    </xf>
    <xf numFmtId="0" fontId="43" fillId="4" borderId="97" xfId="0" applyFont="1" applyFill="1" applyBorder="1" applyAlignment="1">
      <alignment horizontal="center" vertical="center" wrapText="1"/>
    </xf>
    <xf numFmtId="49" fontId="43" fillId="4" borderId="95" xfId="0" applyNumberFormat="1" applyFont="1" applyFill="1" applyBorder="1" applyAlignment="1">
      <alignment horizontal="left" vertical="center" wrapText="1" shrinkToFit="1"/>
    </xf>
    <xf numFmtId="49" fontId="43" fillId="4" borderId="95" xfId="0" applyNumberFormat="1" applyFont="1" applyFill="1" applyBorder="1" applyAlignment="1">
      <alignment horizontal="left" vertical="center" shrinkToFit="1"/>
    </xf>
    <xf numFmtId="49" fontId="43" fillId="4" borderId="22" xfId="0" applyNumberFormat="1" applyFont="1" applyFill="1" applyBorder="1" applyAlignment="1">
      <alignment horizontal="left" vertical="center" shrinkToFit="1"/>
    </xf>
    <xf numFmtId="49" fontId="43" fillId="4" borderId="0" xfId="0" applyNumberFormat="1" applyFont="1" applyFill="1" applyBorder="1" applyAlignment="1">
      <alignment horizontal="left" vertical="center" shrinkToFit="1"/>
    </xf>
    <xf numFmtId="0" fontId="43" fillId="4" borderId="0" xfId="0" applyNumberFormat="1" applyFont="1" applyFill="1" applyBorder="1" applyAlignment="1">
      <alignment horizontal="center" vertical="center" shrinkToFit="1"/>
    </xf>
    <xf numFmtId="49" fontId="43" fillId="10" borderId="0" xfId="0" applyNumberFormat="1" applyFont="1" applyFill="1" applyBorder="1" applyAlignment="1">
      <alignment horizontal="center" vertical="center" shrinkToFit="1"/>
    </xf>
    <xf numFmtId="49" fontId="43" fillId="10" borderId="0" xfId="0" applyNumberFormat="1" applyFont="1" applyFill="1" applyBorder="1" applyAlignment="1">
      <alignment vertical="center" shrinkToFit="1"/>
    </xf>
    <xf numFmtId="49" fontId="43" fillId="4" borderId="33" xfId="0" applyNumberFormat="1" applyFont="1" applyFill="1" applyBorder="1" applyAlignment="1">
      <alignment vertical="center" shrinkToFit="1"/>
    </xf>
    <xf numFmtId="0" fontId="47" fillId="11" borderId="1" xfId="6" applyNumberFormat="1" applyFont="1" applyFill="1" applyBorder="1" applyAlignment="1">
      <alignment horizontal="center" vertical="center"/>
    </xf>
    <xf numFmtId="38" fontId="43" fillId="9" borderId="97" xfId="3" applyFont="1" applyFill="1" applyBorder="1" applyAlignment="1">
      <alignment horizontal="right" vertical="center" shrinkToFit="1"/>
    </xf>
    <xf numFmtId="0" fontId="43" fillId="4" borderId="22" xfId="0" applyNumberFormat="1" applyFont="1" applyFill="1" applyBorder="1" applyAlignment="1">
      <alignment horizontal="left" vertical="center" shrinkToFit="1"/>
    </xf>
    <xf numFmtId="0" fontId="43" fillId="4" borderId="0" xfId="0" applyNumberFormat="1" applyFont="1" applyFill="1" applyBorder="1" applyAlignment="1">
      <alignment horizontal="left" vertical="center" shrinkToFit="1"/>
    </xf>
    <xf numFmtId="49" fontId="43" fillId="4" borderId="95" xfId="0" applyNumberFormat="1" applyFont="1" applyFill="1" applyBorder="1" applyAlignment="1">
      <alignment horizontal="left" vertical="center" wrapText="1" shrinkToFit="1"/>
    </xf>
    <xf numFmtId="177" fontId="48" fillId="10" borderId="1" xfId="7" applyNumberFormat="1" applyFont="1" applyFill="1" applyBorder="1" applyAlignment="1">
      <alignment horizontal="center" vertical="center" wrapText="1"/>
    </xf>
    <xf numFmtId="0" fontId="48" fillId="10" borderId="1" xfId="7" applyFont="1" applyFill="1" applyBorder="1" applyAlignment="1">
      <alignment horizontal="center" vertical="center" wrapText="1" shrinkToFit="1"/>
    </xf>
    <xf numFmtId="0" fontId="48" fillId="10" borderId="1" xfId="7" applyNumberFormat="1" applyFont="1" applyFill="1" applyBorder="1" applyAlignment="1">
      <alignment horizontal="center" vertical="center" wrapText="1" shrinkToFit="1"/>
    </xf>
    <xf numFmtId="14" fontId="48" fillId="10" borderId="1" xfId="7" applyNumberFormat="1" applyFont="1" applyFill="1" applyBorder="1" applyAlignment="1">
      <alignment horizontal="center" vertical="center" wrapText="1" shrinkToFit="1"/>
    </xf>
    <xf numFmtId="41" fontId="48" fillId="10" borderId="1" xfId="7" applyNumberFormat="1" applyFont="1" applyFill="1" applyBorder="1" applyAlignment="1">
      <alignment horizontal="center" vertical="center" wrapText="1" shrinkToFit="1"/>
    </xf>
    <xf numFmtId="0" fontId="27" fillId="10" borderId="0" xfId="9" applyFont="1" applyFill="1" applyAlignment="1">
      <alignment vertical="top" wrapText="1"/>
    </xf>
    <xf numFmtId="0" fontId="27" fillId="10" borderId="0" xfId="9" applyNumberFormat="1" applyFont="1" applyFill="1" applyAlignment="1">
      <alignment vertical="top" wrapText="1"/>
    </xf>
    <xf numFmtId="0" fontId="27" fillId="10" borderId="0" xfId="9" applyFont="1" applyFill="1" applyAlignment="1">
      <alignment horizontal="center" vertical="top" wrapText="1"/>
    </xf>
    <xf numFmtId="0" fontId="27" fillId="0" borderId="1" xfId="9" applyNumberFormat="1" applyFont="1" applyBorder="1" applyAlignment="1">
      <alignment horizontal="left" vertical="top" wrapText="1"/>
    </xf>
    <xf numFmtId="0" fontId="48" fillId="11" borderId="1" xfId="7" applyNumberFormat="1" applyFont="1" applyFill="1" applyBorder="1" applyAlignment="1">
      <alignment horizontal="center" vertical="center" wrapText="1"/>
    </xf>
    <xf numFmtId="0" fontId="48" fillId="11" borderId="1" xfId="7" applyNumberFormat="1" applyFont="1" applyFill="1" applyBorder="1" applyAlignment="1">
      <alignment horizontal="center" vertical="center" wrapText="1" shrinkToFit="1"/>
    </xf>
    <xf numFmtId="0" fontId="49" fillId="0" borderId="86" xfId="0" applyFont="1" applyFill="1" applyBorder="1" applyAlignment="1">
      <alignment horizontal="left" vertical="center" wrapText="1"/>
    </xf>
    <xf numFmtId="0" fontId="50" fillId="4" borderId="101" xfId="0" applyFont="1" applyFill="1" applyBorder="1" applyAlignment="1">
      <alignment horizontal="left" vertical="center" wrapText="1"/>
    </xf>
    <xf numFmtId="0" fontId="50" fillId="4" borderId="86" xfId="0" applyFont="1" applyFill="1" applyBorder="1" applyAlignment="1">
      <alignment horizontal="left" vertical="center" wrapText="1"/>
    </xf>
    <xf numFmtId="0" fontId="43" fillId="4" borderId="0" xfId="0" applyNumberFormat="1" applyFont="1" applyFill="1" applyBorder="1" applyAlignment="1">
      <alignment horizontal="center" vertical="center" shrinkToFit="1"/>
    </xf>
    <xf numFmtId="49" fontId="43" fillId="4" borderId="22" xfId="0" applyNumberFormat="1" applyFont="1" applyFill="1" applyBorder="1" applyAlignment="1">
      <alignment horizontal="left" vertical="center" shrinkToFit="1"/>
    </xf>
    <xf numFmtId="49" fontId="43" fillId="4" borderId="0" xfId="0" applyNumberFormat="1" applyFont="1" applyFill="1" applyBorder="1" applyAlignment="1">
      <alignment horizontal="left" vertical="center" shrinkToFit="1"/>
    </xf>
    <xf numFmtId="0" fontId="43" fillId="4" borderId="22" xfId="0" applyNumberFormat="1" applyFont="1" applyFill="1" applyBorder="1" applyAlignment="1">
      <alignment horizontal="left" vertical="center" shrinkToFit="1"/>
    </xf>
    <xf numFmtId="0" fontId="43" fillId="4" borderId="0" xfId="0" applyNumberFormat="1" applyFont="1" applyFill="1" applyBorder="1" applyAlignment="1">
      <alignment horizontal="left" vertical="center" shrinkToFit="1"/>
    </xf>
    <xf numFmtId="49" fontId="43" fillId="4" borderId="95" xfId="0" applyNumberFormat="1" applyFont="1" applyFill="1" applyBorder="1" applyAlignment="1">
      <alignment horizontal="left" vertical="center" wrapText="1" shrinkToFit="1"/>
    </xf>
    <xf numFmtId="49" fontId="43" fillId="4" borderId="95" xfId="0" applyNumberFormat="1" applyFont="1" applyFill="1" applyBorder="1" applyAlignment="1">
      <alignment horizontal="left" vertical="center" shrinkToFit="1"/>
    </xf>
    <xf numFmtId="0" fontId="43" fillId="4" borderId="97" xfId="0" applyFont="1" applyFill="1" applyBorder="1" applyAlignment="1">
      <alignment horizontal="left" vertical="center" wrapText="1"/>
    </xf>
    <xf numFmtId="49" fontId="43" fillId="4" borderId="95" xfId="0" applyNumberFormat="1" applyFont="1" applyFill="1" applyBorder="1" applyAlignment="1">
      <alignment horizontal="left" vertical="center" wrapText="1" shrinkToFit="1"/>
    </xf>
    <xf numFmtId="0" fontId="49" fillId="4" borderId="86" xfId="0" applyFont="1" applyFill="1" applyBorder="1" applyAlignment="1">
      <alignment horizontal="left" vertical="center" wrapText="1"/>
    </xf>
    <xf numFmtId="0" fontId="49" fillId="4" borderId="101" xfId="0" applyFont="1" applyFill="1" applyBorder="1" applyAlignment="1">
      <alignment horizontal="left" vertical="center" wrapText="1"/>
    </xf>
    <xf numFmtId="0" fontId="49" fillId="9" borderId="86" xfId="0" applyFont="1" applyFill="1" applyBorder="1" applyAlignment="1">
      <alignment horizontal="center" vertical="center" wrapText="1"/>
    </xf>
    <xf numFmtId="0" fontId="49" fillId="4" borderId="97" xfId="0" applyFont="1" applyFill="1" applyBorder="1" applyAlignment="1">
      <alignment horizontal="center" vertical="center" wrapText="1"/>
    </xf>
    <xf numFmtId="38" fontId="49" fillId="9" borderId="97" xfId="3" applyFont="1" applyFill="1" applyBorder="1" applyAlignment="1">
      <alignment horizontal="right" vertical="center" shrinkToFit="1"/>
    </xf>
    <xf numFmtId="0" fontId="49" fillId="4" borderId="100" xfId="0" applyFont="1" applyFill="1" applyBorder="1" applyAlignment="1">
      <alignment horizontal="left" vertical="center" wrapText="1"/>
    </xf>
    <xf numFmtId="0" fontId="49" fillId="4" borderId="98" xfId="0" applyFont="1" applyFill="1" applyBorder="1" applyAlignment="1">
      <alignment horizontal="left" vertical="center" wrapText="1"/>
    </xf>
    <xf numFmtId="0" fontId="43" fillId="4" borderId="22" xfId="0" applyNumberFormat="1" applyFont="1" applyFill="1" applyBorder="1" applyAlignment="1">
      <alignment horizontal="left" vertical="center" shrinkToFit="1"/>
    </xf>
    <xf numFmtId="0" fontId="43" fillId="4" borderId="0" xfId="0" applyNumberFormat="1" applyFont="1" applyFill="1" applyBorder="1" applyAlignment="1">
      <alignment horizontal="left" vertical="center" shrinkToFit="1"/>
    </xf>
    <xf numFmtId="0" fontId="43" fillId="4" borderId="97" xfId="0" applyFont="1" applyFill="1" applyBorder="1" applyAlignment="1">
      <alignment horizontal="left" vertical="center" wrapText="1"/>
    </xf>
    <xf numFmtId="49" fontId="43" fillId="4" borderId="95" xfId="0" applyNumberFormat="1" applyFont="1" applyFill="1" applyBorder="1" applyAlignment="1">
      <alignment horizontal="left" vertical="center" wrapText="1" shrinkToFit="1"/>
    </xf>
    <xf numFmtId="49" fontId="43" fillId="4" borderId="95" xfId="0" applyNumberFormat="1" applyFont="1" applyFill="1" applyBorder="1" applyAlignment="1">
      <alignment horizontal="left" vertical="center" shrinkToFit="1"/>
    </xf>
    <xf numFmtId="49" fontId="43" fillId="4" borderId="22" xfId="0" applyNumberFormat="1" applyFont="1" applyFill="1" applyBorder="1" applyAlignment="1">
      <alignment horizontal="left" vertical="center" shrinkToFit="1"/>
    </xf>
    <xf numFmtId="49" fontId="43" fillId="4" borderId="0" xfId="0" applyNumberFormat="1" applyFont="1" applyFill="1" applyBorder="1" applyAlignment="1">
      <alignment horizontal="left" vertical="center" shrinkToFit="1"/>
    </xf>
    <xf numFmtId="179" fontId="51" fillId="0" borderId="0" xfId="0" applyNumberFormat="1" applyFont="1" applyAlignment="1">
      <alignment vertical="center" wrapText="1"/>
    </xf>
    <xf numFmtId="0" fontId="43" fillId="4" borderId="0" xfId="0" applyNumberFormat="1" applyFont="1" applyFill="1" applyBorder="1" applyAlignment="1">
      <alignment horizontal="center" vertical="center" shrinkToFit="1"/>
    </xf>
    <xf numFmtId="0" fontId="49" fillId="4" borderId="98" xfId="0" applyFont="1" applyFill="1" applyBorder="1" applyAlignment="1">
      <alignment horizontal="left" vertical="center" wrapText="1"/>
    </xf>
    <xf numFmtId="0" fontId="49" fillId="4" borderId="97" xfId="0" applyFont="1" applyFill="1" applyBorder="1" applyAlignment="1">
      <alignment horizontal="center" vertical="center" wrapText="1"/>
    </xf>
    <xf numFmtId="176" fontId="27" fillId="0" borderId="1" xfId="9" applyNumberFormat="1" applyFont="1" applyBorder="1" applyAlignment="1">
      <alignment vertical="top" wrapText="1"/>
    </xf>
    <xf numFmtId="179" fontId="51" fillId="0" borderId="0" xfId="0" applyNumberFormat="1" applyFont="1" applyAlignment="1">
      <alignment vertical="center" wrapText="1"/>
    </xf>
    <xf numFmtId="0" fontId="51" fillId="0" borderId="0" xfId="0" applyNumberFormat="1" applyFont="1" applyAlignment="1">
      <alignment vertical="center" wrapText="1"/>
    </xf>
    <xf numFmtId="0" fontId="52" fillId="0" borderId="33" xfId="0" applyFont="1" applyBorder="1" applyAlignment="1">
      <alignment vertical="center" shrinkToFit="1"/>
    </xf>
    <xf numFmtId="0" fontId="43" fillId="4" borderId="97" xfId="0" applyFont="1" applyFill="1" applyBorder="1" applyAlignment="1">
      <alignment horizontal="left" vertical="center" wrapText="1"/>
    </xf>
    <xf numFmtId="49" fontId="43" fillId="4" borderId="95" xfId="0" applyNumberFormat="1" applyFont="1" applyFill="1" applyBorder="1" applyAlignment="1">
      <alignment horizontal="left" vertical="center" wrapText="1" shrinkToFit="1"/>
    </xf>
    <xf numFmtId="179" fontId="51" fillId="0" borderId="0" xfId="0" applyNumberFormat="1" applyFont="1" applyAlignment="1">
      <alignment vertical="center" wrapText="1"/>
    </xf>
    <xf numFmtId="0" fontId="43" fillId="4" borderId="0" xfId="0" applyNumberFormat="1" applyFont="1" applyFill="1" applyBorder="1" applyAlignment="1">
      <alignment horizontal="center" vertical="center" shrinkToFit="1"/>
    </xf>
    <xf numFmtId="49" fontId="43" fillId="4" borderId="22" xfId="0" applyNumberFormat="1" applyFont="1" applyFill="1" applyBorder="1" applyAlignment="1">
      <alignment horizontal="left" vertical="center" shrinkToFit="1"/>
    </xf>
    <xf numFmtId="49" fontId="43" fillId="4" borderId="0" xfId="0" applyNumberFormat="1" applyFont="1" applyFill="1" applyBorder="1" applyAlignment="1">
      <alignment horizontal="left" vertical="center" shrinkToFit="1"/>
    </xf>
    <xf numFmtId="0" fontId="43" fillId="4" borderId="22" xfId="0" applyNumberFormat="1" applyFont="1" applyFill="1" applyBorder="1" applyAlignment="1">
      <alignment horizontal="left" vertical="center" shrinkToFit="1"/>
    </xf>
    <xf numFmtId="0" fontId="43" fillId="4" borderId="0" xfId="0" applyNumberFormat="1" applyFont="1" applyFill="1" applyBorder="1" applyAlignment="1">
      <alignment horizontal="left" vertical="center" shrinkToFit="1"/>
    </xf>
    <xf numFmtId="0" fontId="43" fillId="4" borderId="97" xfId="0" applyFont="1" applyFill="1" applyBorder="1" applyAlignment="1">
      <alignment horizontal="left" vertical="center" wrapText="1"/>
    </xf>
    <xf numFmtId="49" fontId="43" fillId="4" borderId="95" xfId="0" applyNumberFormat="1" applyFont="1" applyFill="1" applyBorder="1" applyAlignment="1">
      <alignment horizontal="left" vertical="center" wrapText="1" shrinkToFit="1"/>
    </xf>
    <xf numFmtId="49" fontId="43" fillId="4" borderId="95" xfId="0" applyNumberFormat="1" applyFont="1" applyFill="1" applyBorder="1" applyAlignment="1">
      <alignment horizontal="left" vertical="center" shrinkToFit="1"/>
    </xf>
    <xf numFmtId="0" fontId="49" fillId="4" borderId="97" xfId="0" applyFont="1" applyFill="1" applyBorder="1" applyAlignment="1">
      <alignment horizontal="center" vertical="center" wrapText="1"/>
    </xf>
    <xf numFmtId="0" fontId="49" fillId="4" borderId="98" xfId="0" applyFont="1" applyFill="1" applyBorder="1" applyAlignment="1">
      <alignment horizontal="left" vertical="center" wrapText="1"/>
    </xf>
    <xf numFmtId="38" fontId="49" fillId="9" borderId="97" xfId="3" applyFont="1" applyFill="1" applyBorder="1" applyAlignment="1">
      <alignment vertical="center" wrapText="1"/>
    </xf>
    <xf numFmtId="41" fontId="48" fillId="11" borderId="1" xfId="7" applyNumberFormat="1" applyFont="1" applyFill="1" applyBorder="1" applyAlignment="1">
      <alignment horizontal="center" vertical="center" wrapText="1" shrinkToFit="1"/>
    </xf>
    <xf numFmtId="38" fontId="49" fillId="0" borderId="97" xfId="3" applyFont="1" applyFill="1" applyBorder="1" applyAlignment="1">
      <alignment vertical="center" wrapText="1"/>
    </xf>
    <xf numFmtId="38" fontId="49" fillId="9" borderId="98" xfId="3" applyFont="1" applyFill="1" applyBorder="1" applyAlignment="1">
      <alignment vertical="center" wrapText="1"/>
    </xf>
    <xf numFmtId="0" fontId="43" fillId="4" borderId="22" xfId="0" applyNumberFormat="1" applyFont="1" applyFill="1" applyBorder="1" applyAlignment="1">
      <alignment horizontal="left" vertical="center" shrinkToFit="1"/>
    </xf>
    <xf numFmtId="0" fontId="43" fillId="4" borderId="0" xfId="0" applyNumberFormat="1" applyFont="1" applyFill="1" applyBorder="1" applyAlignment="1">
      <alignment horizontal="left" vertical="center" shrinkToFit="1"/>
    </xf>
    <xf numFmtId="0" fontId="43" fillId="9" borderId="146" xfId="0" applyFont="1" applyFill="1" applyBorder="1" applyAlignment="1">
      <alignment horizontal="center" vertical="center" wrapText="1"/>
    </xf>
    <xf numFmtId="0" fontId="43" fillId="9" borderId="98" xfId="0" applyFont="1" applyFill="1" applyBorder="1" applyAlignment="1">
      <alignment horizontal="center" vertical="center" wrapText="1"/>
    </xf>
    <xf numFmtId="0" fontId="44" fillId="4" borderId="48" xfId="6" applyNumberFormat="1" applyFont="1" applyFill="1" applyBorder="1" applyAlignment="1">
      <alignment horizontal="center" vertical="center"/>
    </xf>
    <xf numFmtId="0" fontId="44" fillId="4" borderId="49" xfId="6" applyNumberFormat="1" applyFont="1" applyFill="1" applyBorder="1" applyAlignment="1">
      <alignment horizontal="center" vertical="center"/>
    </xf>
    <xf numFmtId="0" fontId="44" fillId="4" borderId="50" xfId="6" applyNumberFormat="1" applyFont="1" applyFill="1" applyBorder="1" applyAlignment="1">
      <alignment horizontal="center" vertical="center"/>
    </xf>
    <xf numFmtId="0" fontId="43" fillId="0" borderId="86" xfId="0" applyFont="1" applyFill="1" applyBorder="1" applyAlignment="1">
      <alignment horizontal="center" vertical="center" wrapText="1"/>
    </xf>
    <xf numFmtId="0" fontId="43" fillId="0" borderId="97" xfId="0" applyFont="1" applyFill="1" applyBorder="1" applyAlignment="1">
      <alignment horizontal="center" vertical="center" wrapText="1"/>
    </xf>
    <xf numFmtId="0" fontId="43" fillId="9" borderId="97" xfId="0" applyFont="1" applyFill="1" applyBorder="1" applyAlignment="1">
      <alignment horizontal="right" vertical="center" wrapText="1"/>
    </xf>
    <xf numFmtId="0" fontId="43" fillId="4" borderId="97" xfId="0" applyFont="1" applyFill="1" applyBorder="1" applyAlignment="1">
      <alignment horizontal="left" vertical="center" wrapText="1"/>
    </xf>
    <xf numFmtId="0" fontId="43" fillId="4" borderId="98" xfId="0" applyFont="1" applyFill="1" applyBorder="1" applyAlignment="1">
      <alignment horizontal="left" vertical="center" wrapText="1"/>
    </xf>
    <xf numFmtId="0" fontId="43" fillId="12" borderId="146" xfId="0" applyFont="1" applyFill="1" applyBorder="1" applyAlignment="1">
      <alignment horizontal="center" vertical="center" shrinkToFit="1"/>
    </xf>
    <xf numFmtId="0" fontId="43" fillId="12" borderId="145" xfId="0" applyFont="1" applyFill="1" applyBorder="1" applyAlignment="1">
      <alignment horizontal="center" vertical="center" shrinkToFit="1"/>
    </xf>
    <xf numFmtId="0" fontId="43" fillId="9" borderId="86" xfId="0" applyFont="1" applyFill="1" applyBorder="1" applyAlignment="1">
      <alignment horizontal="left" vertical="center" wrapText="1"/>
    </xf>
    <xf numFmtId="0" fontId="43" fillId="9" borderId="97" xfId="0" applyFont="1" applyFill="1" applyBorder="1" applyAlignment="1">
      <alignment horizontal="left" vertical="center" wrapText="1"/>
    </xf>
    <xf numFmtId="0" fontId="43" fillId="9" borderId="145" xfId="0" applyFont="1" applyFill="1" applyBorder="1" applyAlignment="1">
      <alignment horizontal="left" vertical="center" wrapText="1"/>
    </xf>
    <xf numFmtId="0" fontId="43" fillId="9" borderId="98" xfId="0" applyFont="1" applyFill="1" applyBorder="1" applyAlignment="1">
      <alignment horizontal="left" vertical="center" wrapText="1"/>
    </xf>
    <xf numFmtId="49" fontId="43" fillId="4" borderId="95" xfId="0" applyNumberFormat="1" applyFont="1" applyFill="1" applyBorder="1" applyAlignment="1">
      <alignment horizontal="left" vertical="center" wrapText="1" shrinkToFit="1"/>
    </xf>
    <xf numFmtId="49" fontId="43" fillId="4" borderId="95" xfId="0" applyNumberFormat="1" applyFont="1" applyFill="1" applyBorder="1" applyAlignment="1">
      <alignment horizontal="left" vertical="center" shrinkToFit="1"/>
    </xf>
    <xf numFmtId="0" fontId="43" fillId="12" borderId="141" xfId="0" applyFont="1" applyFill="1" applyBorder="1" applyAlignment="1">
      <alignment horizontal="left" vertical="center" shrinkToFit="1"/>
    </xf>
    <xf numFmtId="0" fontId="43" fillId="12" borderId="122" xfId="0" applyFont="1" applyFill="1" applyBorder="1" applyAlignment="1">
      <alignment horizontal="left" vertical="center" shrinkToFit="1"/>
    </xf>
    <xf numFmtId="0" fontId="43" fillId="9" borderId="122" xfId="0" applyFont="1" applyFill="1" applyBorder="1" applyAlignment="1">
      <alignment horizontal="left" vertical="center" wrapText="1"/>
    </xf>
    <xf numFmtId="0" fontId="43" fillId="9" borderId="123" xfId="0" applyFont="1" applyFill="1" applyBorder="1" applyAlignment="1">
      <alignment horizontal="left" vertical="center" wrapText="1"/>
    </xf>
    <xf numFmtId="0" fontId="43" fillId="9" borderId="124" xfId="0" applyFont="1" applyFill="1" applyBorder="1" applyAlignment="1">
      <alignment horizontal="left" vertical="center" wrapText="1"/>
    </xf>
    <xf numFmtId="0" fontId="43" fillId="9" borderId="125" xfId="0" applyFont="1" applyFill="1" applyBorder="1" applyAlignment="1">
      <alignment horizontal="left" vertical="center" wrapText="1"/>
    </xf>
    <xf numFmtId="49" fontId="43" fillId="4" borderId="96" xfId="0" applyNumberFormat="1" applyFont="1" applyFill="1" applyBorder="1" applyAlignment="1">
      <alignment horizontal="left" vertical="center" wrapText="1" shrinkToFit="1"/>
    </xf>
    <xf numFmtId="49" fontId="43" fillId="4" borderId="148" xfId="0" applyNumberFormat="1" applyFont="1" applyFill="1" applyBorder="1" applyAlignment="1">
      <alignment horizontal="left" vertical="center" wrapText="1" shrinkToFit="1"/>
    </xf>
    <xf numFmtId="49" fontId="43" fillId="4" borderId="149" xfId="0" applyNumberFormat="1" applyFont="1" applyFill="1" applyBorder="1" applyAlignment="1">
      <alignment horizontal="left" vertical="center" wrapText="1" shrinkToFit="1"/>
    </xf>
    <xf numFmtId="0" fontId="43" fillId="4" borderId="131" xfId="0" applyFont="1" applyFill="1" applyBorder="1" applyAlignment="1">
      <alignment horizontal="left" vertical="center" wrapText="1"/>
    </xf>
    <xf numFmtId="0" fontId="43" fillId="4" borderId="120" xfId="0" applyFont="1" applyFill="1" applyBorder="1" applyAlignment="1">
      <alignment horizontal="left" vertical="center" wrapText="1"/>
    </xf>
    <xf numFmtId="0" fontId="43" fillId="4" borderId="132" xfId="0" applyFont="1" applyFill="1" applyBorder="1" applyAlignment="1">
      <alignment horizontal="left" vertical="center" wrapText="1"/>
    </xf>
    <xf numFmtId="176" fontId="43" fillId="4" borderId="97" xfId="0" applyNumberFormat="1" applyFont="1" applyFill="1" applyBorder="1" applyAlignment="1">
      <alignment horizontal="center" vertical="center" wrapText="1"/>
    </xf>
    <xf numFmtId="176" fontId="43" fillId="4" borderId="98" xfId="0" applyNumberFormat="1" applyFont="1" applyFill="1" applyBorder="1" applyAlignment="1">
      <alignment horizontal="center" vertical="center" wrapText="1"/>
    </xf>
    <xf numFmtId="0" fontId="45" fillId="4" borderId="92" xfId="0" applyFont="1" applyFill="1" applyBorder="1" applyAlignment="1">
      <alignment horizontal="center" vertical="center"/>
    </xf>
    <xf numFmtId="0" fontId="45" fillId="4" borderId="89" xfId="0" applyFont="1" applyFill="1" applyBorder="1" applyAlignment="1">
      <alignment horizontal="center" vertical="center"/>
    </xf>
    <xf numFmtId="49" fontId="43" fillId="4" borderId="22" xfId="0" applyNumberFormat="1" applyFont="1" applyFill="1" applyBorder="1" applyAlignment="1">
      <alignment horizontal="center" vertical="center" shrinkToFit="1"/>
    </xf>
    <xf numFmtId="49" fontId="43" fillId="4" borderId="0" xfId="0" applyNumberFormat="1" applyFont="1" applyFill="1" applyBorder="1" applyAlignment="1">
      <alignment horizontal="center" vertical="center" shrinkToFit="1"/>
    </xf>
    <xf numFmtId="0" fontId="43" fillId="12" borderId="86" xfId="0" applyFont="1" applyFill="1" applyBorder="1" applyAlignment="1">
      <alignment horizontal="left" vertical="center" wrapText="1"/>
    </xf>
    <xf numFmtId="0" fontId="43" fillId="12" borderId="97" xfId="0" applyFont="1" applyFill="1" applyBorder="1" applyAlignment="1">
      <alignment horizontal="left" vertical="center" wrapText="1"/>
    </xf>
    <xf numFmtId="0" fontId="43" fillId="12" borderId="98" xfId="0" applyFont="1" applyFill="1" applyBorder="1" applyAlignment="1">
      <alignment horizontal="left" vertical="center" wrapText="1"/>
    </xf>
    <xf numFmtId="49" fontId="45" fillId="4" borderId="92" xfId="0" applyNumberFormat="1" applyFont="1" applyFill="1" applyBorder="1" applyAlignment="1">
      <alignment horizontal="center" vertical="center" shrinkToFit="1"/>
    </xf>
    <xf numFmtId="49" fontId="45" fillId="4" borderId="89" xfId="0" applyNumberFormat="1" applyFont="1" applyFill="1" applyBorder="1" applyAlignment="1">
      <alignment horizontal="center" vertical="center" shrinkToFit="1"/>
    </xf>
    <xf numFmtId="49" fontId="43" fillId="4" borderId="86" xfId="0" applyNumberFormat="1" applyFont="1" applyFill="1" applyBorder="1" applyAlignment="1">
      <alignment horizontal="right" vertical="center" wrapText="1" shrinkToFit="1"/>
    </xf>
    <xf numFmtId="49" fontId="43" fillId="4" borderId="97" xfId="0" applyNumberFormat="1" applyFont="1" applyFill="1" applyBorder="1" applyAlignment="1">
      <alignment horizontal="right" vertical="center" wrapText="1" shrinkToFit="1"/>
    </xf>
    <xf numFmtId="0" fontId="43" fillId="4" borderId="147" xfId="0" applyFont="1" applyFill="1" applyBorder="1" applyAlignment="1">
      <alignment horizontal="right" vertical="center" wrapText="1"/>
    </xf>
    <xf numFmtId="0" fontId="43" fillId="4" borderId="97" xfId="0" applyFont="1" applyFill="1" applyBorder="1" applyAlignment="1">
      <alignment horizontal="right" vertical="center" wrapText="1"/>
    </xf>
    <xf numFmtId="0" fontId="45" fillId="4" borderId="92" xfId="0" applyNumberFormat="1" applyFont="1" applyFill="1" applyBorder="1" applyAlignment="1">
      <alignment horizontal="center" vertical="center" shrinkToFit="1"/>
    </xf>
    <xf numFmtId="0" fontId="45" fillId="4" borderId="89" xfId="0" applyNumberFormat="1" applyFont="1" applyFill="1" applyBorder="1" applyAlignment="1">
      <alignment horizontal="center" vertical="center" shrinkToFit="1"/>
    </xf>
    <xf numFmtId="0" fontId="43" fillId="4" borderId="97" xfId="0" applyFont="1" applyFill="1" applyBorder="1" applyAlignment="1">
      <alignment horizontal="center" vertical="center" wrapText="1"/>
    </xf>
    <xf numFmtId="0" fontId="49" fillId="9" borderId="86" xfId="0" applyFont="1" applyFill="1" applyBorder="1" applyAlignment="1">
      <alignment horizontal="left" vertical="center" wrapText="1"/>
    </xf>
    <xf numFmtId="0" fontId="49" fillId="9" borderId="97" xfId="0" applyFont="1" applyFill="1" applyBorder="1" applyAlignment="1">
      <alignment horizontal="left" vertical="center" wrapText="1"/>
    </xf>
    <xf numFmtId="0" fontId="49" fillId="9" borderId="98" xfId="0" applyFont="1" applyFill="1" applyBorder="1" applyAlignment="1">
      <alignment horizontal="left" vertical="center" wrapText="1"/>
    </xf>
    <xf numFmtId="0" fontId="43" fillId="12" borderId="126" xfId="0" applyFont="1" applyFill="1" applyBorder="1" applyAlignment="1">
      <alignment horizontal="left" vertical="center" wrapText="1"/>
    </xf>
    <xf numFmtId="0" fontId="43" fillId="12" borderId="127" xfId="0" applyFont="1" applyFill="1" applyBorder="1" applyAlignment="1">
      <alignment horizontal="left" vertical="center" wrapText="1"/>
    </xf>
    <xf numFmtId="0" fontId="43" fillId="12" borderId="128" xfId="0" applyFont="1" applyFill="1" applyBorder="1" applyAlignment="1">
      <alignment horizontal="left" vertical="center" wrapText="1"/>
    </xf>
    <xf numFmtId="49" fontId="45" fillId="4" borderId="129" xfId="0" applyNumberFormat="1" applyFont="1" applyFill="1" applyBorder="1" applyAlignment="1">
      <alignment horizontal="center" vertical="center" shrinkToFit="1"/>
    </xf>
    <xf numFmtId="49" fontId="45" fillId="4" borderId="130" xfId="0" applyNumberFormat="1" applyFont="1" applyFill="1" applyBorder="1" applyAlignment="1">
      <alignment horizontal="center" vertical="center" shrinkToFit="1"/>
    </xf>
    <xf numFmtId="0" fontId="45" fillId="4" borderId="133" xfId="0" applyFont="1" applyFill="1" applyBorder="1" applyAlignment="1">
      <alignment horizontal="center" vertical="center"/>
    </xf>
    <xf numFmtId="0" fontId="45" fillId="4" borderId="134" xfId="0" applyFont="1" applyFill="1" applyBorder="1" applyAlignment="1">
      <alignment horizontal="center" vertical="center"/>
    </xf>
    <xf numFmtId="0" fontId="45" fillId="4" borderId="135" xfId="0" applyFont="1" applyFill="1" applyBorder="1" applyAlignment="1">
      <alignment horizontal="center" vertical="center"/>
    </xf>
    <xf numFmtId="0" fontId="45" fillId="4" borderId="136" xfId="0" applyFont="1" applyFill="1" applyBorder="1" applyAlignment="1">
      <alignment horizontal="center" vertical="center"/>
    </xf>
    <xf numFmtId="0" fontId="60" fillId="4" borderId="137" xfId="6" applyNumberFormat="1" applyFont="1" applyFill="1" applyBorder="1" applyAlignment="1">
      <alignment horizontal="center" vertical="center" textRotation="255"/>
    </xf>
    <xf numFmtId="0" fontId="60" fillId="4" borderId="37" xfId="6" applyNumberFormat="1" applyFont="1" applyFill="1" applyBorder="1" applyAlignment="1">
      <alignment horizontal="center" vertical="center" textRotation="255"/>
    </xf>
    <xf numFmtId="0" fontId="60" fillId="4" borderId="45" xfId="6" applyNumberFormat="1" applyFont="1" applyFill="1" applyBorder="1" applyAlignment="1">
      <alignment horizontal="center" vertical="center" textRotation="255"/>
    </xf>
    <xf numFmtId="0" fontId="49" fillId="9" borderId="138" xfId="0" applyFont="1" applyFill="1" applyBorder="1" applyAlignment="1">
      <alignment horizontal="left" vertical="center" wrapText="1"/>
    </xf>
    <xf numFmtId="0" fontId="49" fillId="9" borderId="139" xfId="0" applyFont="1" applyFill="1" applyBorder="1" applyAlignment="1">
      <alignment horizontal="left" vertical="center" wrapText="1"/>
    </xf>
    <xf numFmtId="0" fontId="49" fillId="9" borderId="140" xfId="0" applyFont="1" applyFill="1" applyBorder="1" applyAlignment="1">
      <alignment horizontal="left" vertical="center" wrapText="1"/>
    </xf>
    <xf numFmtId="0" fontId="45" fillId="0" borderId="92" xfId="0" applyFont="1" applyFill="1" applyBorder="1" applyAlignment="1">
      <alignment horizontal="center" vertical="center"/>
    </xf>
    <xf numFmtId="0" fontId="45" fillId="0" borderId="89" xfId="0" applyFont="1" applyFill="1" applyBorder="1" applyAlignment="1">
      <alignment horizontal="center" vertical="center"/>
    </xf>
    <xf numFmtId="0" fontId="43" fillId="12" borderId="141" xfId="0" applyFont="1" applyFill="1" applyBorder="1" applyAlignment="1">
      <alignment horizontal="left" vertical="center" wrapText="1"/>
    </xf>
    <xf numFmtId="0" fontId="43" fillId="12" borderId="122" xfId="0" applyFont="1" applyFill="1" applyBorder="1" applyAlignment="1">
      <alignment horizontal="left" vertical="center" wrapText="1"/>
    </xf>
    <xf numFmtId="0" fontId="43" fillId="12" borderId="142" xfId="0" applyFont="1" applyFill="1" applyBorder="1" applyAlignment="1">
      <alignment horizontal="left" vertical="center" wrapText="1"/>
    </xf>
    <xf numFmtId="0" fontId="43" fillId="12" borderId="143" xfId="0" applyFont="1" applyFill="1" applyBorder="1" applyAlignment="1">
      <alignment horizontal="left" vertical="center" wrapText="1"/>
    </xf>
    <xf numFmtId="0" fontId="43" fillId="12" borderId="124" xfId="0" applyFont="1" applyFill="1" applyBorder="1" applyAlignment="1">
      <alignment horizontal="left" vertical="center" wrapText="1"/>
    </xf>
    <xf numFmtId="0" fontId="43" fillId="12" borderId="144" xfId="0" applyFont="1" applyFill="1" applyBorder="1" applyAlignment="1">
      <alignment horizontal="left" vertical="center" wrapText="1"/>
    </xf>
    <xf numFmtId="0" fontId="45" fillId="4" borderId="46" xfId="0" applyFont="1" applyFill="1" applyBorder="1" applyAlignment="1">
      <alignment horizontal="center" vertical="center"/>
    </xf>
    <xf numFmtId="0" fontId="45" fillId="4" borderId="47" xfId="0" applyFont="1" applyFill="1" applyBorder="1" applyAlignment="1">
      <alignment horizontal="center" vertical="center"/>
    </xf>
    <xf numFmtId="176" fontId="43" fillId="0" borderId="131" xfId="0" applyNumberFormat="1" applyFont="1" applyFill="1" applyBorder="1" applyAlignment="1">
      <alignment horizontal="left" vertical="center" wrapText="1"/>
    </xf>
    <xf numFmtId="176" fontId="43" fillId="0" borderId="132" xfId="0" applyNumberFormat="1" applyFont="1" applyFill="1" applyBorder="1" applyAlignment="1">
      <alignment horizontal="left" vertical="center" wrapText="1"/>
    </xf>
    <xf numFmtId="0" fontId="49" fillId="9" borderId="122" xfId="0" applyFont="1" applyFill="1" applyBorder="1" applyAlignment="1">
      <alignment horizontal="left" vertical="center" wrapText="1"/>
    </xf>
    <xf numFmtId="0" fontId="49" fillId="9" borderId="123" xfId="0" applyFont="1" applyFill="1" applyBorder="1" applyAlignment="1">
      <alignment horizontal="left" vertical="center" wrapText="1"/>
    </xf>
    <xf numFmtId="38" fontId="49" fillId="4" borderId="86" xfId="3" applyFont="1" applyFill="1" applyBorder="1" applyAlignment="1">
      <alignment horizontal="right" vertical="center" wrapText="1"/>
    </xf>
    <xf numFmtId="38" fontId="49" fillId="4" borderId="97" xfId="3" applyFont="1" applyFill="1" applyBorder="1" applyAlignment="1">
      <alignment horizontal="right" vertical="center" wrapText="1"/>
    </xf>
    <xf numFmtId="38" fontId="49" fillId="9" borderId="97" xfId="3" applyFont="1" applyFill="1" applyBorder="1" applyAlignment="1">
      <alignment horizontal="right" vertical="center" wrapText="1"/>
    </xf>
    <xf numFmtId="0" fontId="49" fillId="9" borderId="124" xfId="0" applyFont="1" applyFill="1" applyBorder="1" applyAlignment="1">
      <alignment horizontal="left" vertical="center" wrapText="1"/>
    </xf>
    <xf numFmtId="0" fontId="49" fillId="9" borderId="125" xfId="0" applyFont="1" applyFill="1" applyBorder="1" applyAlignment="1">
      <alignment horizontal="left" vertical="center" wrapText="1"/>
    </xf>
    <xf numFmtId="38" fontId="49" fillId="9" borderId="86" xfId="3" applyFont="1" applyFill="1" applyBorder="1" applyAlignment="1">
      <alignment horizontal="left" vertical="center" wrapText="1"/>
    </xf>
    <xf numFmtId="38" fontId="49" fillId="9" borderId="97" xfId="3" applyFont="1" applyFill="1" applyBorder="1" applyAlignment="1">
      <alignment horizontal="left" vertical="center" wrapText="1"/>
    </xf>
    <xf numFmtId="38" fontId="49" fillId="9" borderId="98" xfId="3" applyFont="1" applyFill="1" applyBorder="1" applyAlignment="1">
      <alignment horizontal="left" vertical="center" wrapText="1"/>
    </xf>
    <xf numFmtId="0" fontId="60" fillId="4" borderId="41" xfId="6" applyNumberFormat="1" applyFont="1" applyFill="1" applyBorder="1" applyAlignment="1">
      <alignment horizontal="center" vertical="center" textRotation="255"/>
    </xf>
    <xf numFmtId="0" fontId="60" fillId="4" borderId="112" xfId="6" applyNumberFormat="1" applyFont="1" applyFill="1" applyBorder="1" applyAlignment="1">
      <alignment horizontal="center" vertical="center" textRotation="255"/>
    </xf>
    <xf numFmtId="49" fontId="49" fillId="9" borderId="101" xfId="0" applyNumberFormat="1" applyFont="1" applyFill="1" applyBorder="1" applyAlignment="1">
      <alignment horizontal="left" vertical="center" shrinkToFit="1"/>
    </xf>
    <xf numFmtId="49" fontId="49" fillId="9" borderId="113" xfId="0" applyNumberFormat="1" applyFont="1" applyFill="1" applyBorder="1" applyAlignment="1">
      <alignment horizontal="left" vertical="center" shrinkToFit="1"/>
    </xf>
    <xf numFmtId="49" fontId="49" fillId="9" borderId="114" xfId="0" applyNumberFormat="1" applyFont="1" applyFill="1" applyBorder="1" applyAlignment="1">
      <alignment horizontal="left" vertical="center" shrinkToFit="1"/>
    </xf>
    <xf numFmtId="49" fontId="56" fillId="4" borderId="115" xfId="0" applyNumberFormat="1" applyFont="1" applyFill="1" applyBorder="1" applyAlignment="1">
      <alignment horizontal="center" vertical="center" shrinkToFit="1"/>
    </xf>
    <xf numFmtId="49" fontId="56" fillId="4" borderId="116" xfId="0" applyNumberFormat="1" applyFont="1" applyFill="1" applyBorder="1" applyAlignment="1">
      <alignment horizontal="center" vertical="center" shrinkToFit="1"/>
    </xf>
    <xf numFmtId="49" fontId="49" fillId="9" borderId="86" xfId="0" applyNumberFormat="1" applyFont="1" applyFill="1" applyBorder="1" applyAlignment="1">
      <alignment horizontal="left" vertical="center" shrinkToFit="1"/>
    </xf>
    <xf numFmtId="49" fontId="49" fillId="9" borderId="97" xfId="0" applyNumberFormat="1" applyFont="1" applyFill="1" applyBorder="1" applyAlignment="1">
      <alignment horizontal="left" vertical="center" shrinkToFit="1"/>
    </xf>
    <xf numFmtId="49" fontId="49" fillId="9" borderId="98" xfId="0" applyNumberFormat="1" applyFont="1" applyFill="1" applyBorder="1" applyAlignment="1">
      <alignment horizontal="left" vertical="center" shrinkToFit="1"/>
    </xf>
    <xf numFmtId="49" fontId="56" fillId="4" borderId="30" xfId="0" applyNumberFormat="1" applyFont="1" applyFill="1" applyBorder="1" applyAlignment="1">
      <alignment horizontal="center" vertical="center" shrinkToFit="1"/>
    </xf>
    <xf numFmtId="49" fontId="56" fillId="4" borderId="42" xfId="0" applyNumberFormat="1" applyFont="1" applyFill="1" applyBorder="1" applyAlignment="1">
      <alignment horizontal="center" vertical="center" shrinkToFit="1"/>
    </xf>
    <xf numFmtId="49" fontId="49" fillId="9" borderId="87" xfId="0" applyNumberFormat="1" applyFont="1" applyFill="1" applyBorder="1" applyAlignment="1">
      <alignment horizontal="left" vertical="center" shrinkToFit="1"/>
    </xf>
    <xf numFmtId="49" fontId="49" fillId="9" borderId="117" xfId="0" applyNumberFormat="1" applyFont="1" applyFill="1" applyBorder="1" applyAlignment="1">
      <alignment horizontal="left" vertical="center" shrinkToFit="1"/>
    </xf>
    <xf numFmtId="49" fontId="49" fillId="9" borderId="118" xfId="0" applyNumberFormat="1" applyFont="1" applyFill="1" applyBorder="1" applyAlignment="1">
      <alignment horizontal="left" vertical="center" shrinkToFit="1"/>
    </xf>
    <xf numFmtId="49" fontId="56" fillId="4" borderId="43" xfId="0" applyNumberFormat="1" applyFont="1" applyFill="1" applyBorder="1" applyAlignment="1">
      <alignment horizontal="center" vertical="center" shrinkToFit="1"/>
    </xf>
    <xf numFmtId="49" fontId="56" fillId="4" borderId="44" xfId="0" applyNumberFormat="1" applyFont="1" applyFill="1" applyBorder="1" applyAlignment="1">
      <alignment horizontal="center" vertical="center" shrinkToFit="1"/>
    </xf>
    <xf numFmtId="49" fontId="43" fillId="4" borderId="119" xfId="0" applyNumberFormat="1" applyFont="1" applyFill="1" applyBorder="1" applyAlignment="1">
      <alignment horizontal="left" vertical="center" wrapText="1" shrinkToFit="1"/>
    </xf>
    <xf numFmtId="49" fontId="43" fillId="4" borderId="120" xfId="0" applyNumberFormat="1" applyFont="1" applyFill="1" applyBorder="1" applyAlignment="1">
      <alignment horizontal="left" vertical="center" wrapText="1" shrinkToFit="1"/>
    </xf>
    <xf numFmtId="49" fontId="43" fillId="4" borderId="121" xfId="0" applyNumberFormat="1" applyFont="1" applyFill="1" applyBorder="1" applyAlignment="1">
      <alignment horizontal="left" vertical="center" wrapText="1" shrinkToFit="1"/>
    </xf>
    <xf numFmtId="49" fontId="49" fillId="9" borderId="102" xfId="0" applyNumberFormat="1" applyFont="1" applyFill="1" applyBorder="1" applyAlignment="1">
      <alignment horizontal="left" vertical="center" shrinkToFit="1"/>
    </xf>
    <xf numFmtId="49" fontId="49" fillId="9" borderId="34" xfId="0" applyNumberFormat="1" applyFont="1" applyFill="1" applyBorder="1" applyAlignment="1">
      <alignment horizontal="left" vertical="center" shrinkToFit="1"/>
    </xf>
    <xf numFmtId="49" fontId="49" fillId="9" borderId="103" xfId="0" applyNumberFormat="1" applyFont="1" applyFill="1" applyBorder="1" applyAlignment="1">
      <alignment horizontal="left" vertical="center" shrinkToFit="1"/>
    </xf>
    <xf numFmtId="49" fontId="56" fillId="4" borderId="92" xfId="0" applyNumberFormat="1" applyFont="1" applyFill="1" applyBorder="1" applyAlignment="1">
      <alignment horizontal="center" vertical="center" shrinkToFit="1"/>
    </xf>
    <xf numFmtId="49" fontId="56" fillId="4" borderId="89" xfId="0" applyNumberFormat="1" applyFont="1" applyFill="1" applyBorder="1" applyAlignment="1">
      <alignment horizontal="center" vertical="center" shrinkToFit="1"/>
    </xf>
    <xf numFmtId="49" fontId="43" fillId="4" borderId="22" xfId="0" applyNumberFormat="1" applyFont="1" applyFill="1" applyBorder="1" applyAlignment="1">
      <alignment horizontal="left" vertical="center" shrinkToFit="1"/>
    </xf>
    <xf numFmtId="49" fontId="43" fillId="4" borderId="0" xfId="0" applyNumberFormat="1" applyFont="1" applyFill="1" applyBorder="1" applyAlignment="1">
      <alignment horizontal="left" vertical="center" shrinkToFit="1"/>
    </xf>
    <xf numFmtId="0" fontId="47" fillId="10" borderId="4" xfId="6" applyNumberFormat="1" applyFont="1" applyFill="1" applyBorder="1" applyAlignment="1">
      <alignment horizontal="center" vertical="center"/>
    </xf>
    <xf numFmtId="0" fontId="47" fillId="10" borderId="1" xfId="6" applyNumberFormat="1" applyFont="1" applyFill="1" applyBorder="1" applyAlignment="1">
      <alignment horizontal="center" vertical="center"/>
    </xf>
    <xf numFmtId="0" fontId="59" fillId="11" borderId="35" xfId="6" applyNumberFormat="1" applyFont="1" applyFill="1" applyBorder="1" applyAlignment="1">
      <alignment horizontal="center" vertical="center" wrapText="1"/>
    </xf>
    <xf numFmtId="0" fontId="59" fillId="11" borderId="36" xfId="6" applyNumberFormat="1" applyFont="1" applyFill="1" applyBorder="1" applyAlignment="1">
      <alignment horizontal="center" vertical="center"/>
    </xf>
    <xf numFmtId="0" fontId="60" fillId="4" borderId="38" xfId="6" applyNumberFormat="1" applyFont="1" applyFill="1" applyBorder="1" applyAlignment="1">
      <alignment horizontal="center" vertical="center" textRotation="255"/>
    </xf>
    <xf numFmtId="49" fontId="49" fillId="9" borderId="104" xfId="0" applyNumberFormat="1" applyFont="1" applyFill="1" applyBorder="1" applyAlignment="1">
      <alignment horizontal="left" vertical="center" shrinkToFit="1"/>
    </xf>
    <xf numFmtId="49" fontId="49" fillId="9" borderId="39" xfId="0" applyNumberFormat="1" applyFont="1" applyFill="1" applyBorder="1" applyAlignment="1">
      <alignment horizontal="left" vertical="center" shrinkToFit="1"/>
    </xf>
    <xf numFmtId="49" fontId="49" fillId="9" borderId="105" xfId="0" applyNumberFormat="1" applyFont="1" applyFill="1" applyBorder="1" applyAlignment="1">
      <alignment horizontal="left" vertical="center" shrinkToFit="1"/>
    </xf>
    <xf numFmtId="49" fontId="56" fillId="4" borderId="106" xfId="0" applyNumberFormat="1" applyFont="1" applyFill="1" applyBorder="1" applyAlignment="1">
      <alignment horizontal="center" vertical="center" shrinkToFit="1"/>
    </xf>
    <xf numFmtId="49" fontId="56" fillId="4" borderId="107" xfId="0" applyNumberFormat="1" applyFont="1" applyFill="1" applyBorder="1" applyAlignment="1">
      <alignment horizontal="center" vertical="center" shrinkToFit="1"/>
    </xf>
    <xf numFmtId="49" fontId="49" fillId="9" borderId="108" xfId="0" applyNumberFormat="1" applyFont="1" applyFill="1" applyBorder="1" applyAlignment="1">
      <alignment horizontal="left" vertical="center" shrinkToFit="1"/>
    </xf>
    <xf numFmtId="49" fontId="49" fillId="9" borderId="40" xfId="0" applyNumberFormat="1" applyFont="1" applyFill="1" applyBorder="1" applyAlignment="1">
      <alignment horizontal="left" vertical="center" shrinkToFit="1"/>
    </xf>
    <xf numFmtId="49" fontId="49" fillId="9" borderId="109" xfId="0" applyNumberFormat="1" applyFont="1" applyFill="1" applyBorder="1" applyAlignment="1">
      <alignment horizontal="left" vertical="center" shrinkToFit="1"/>
    </xf>
    <xf numFmtId="49" fontId="56" fillId="4" borderId="110" xfId="0" applyNumberFormat="1" applyFont="1" applyFill="1" applyBorder="1" applyAlignment="1">
      <alignment horizontal="center" vertical="center" shrinkToFit="1"/>
    </xf>
    <xf numFmtId="49" fontId="56" fillId="4" borderId="111" xfId="0" applyNumberFormat="1" applyFont="1" applyFill="1" applyBorder="1" applyAlignment="1">
      <alignment horizontal="center" vertical="center" shrinkToFit="1"/>
    </xf>
    <xf numFmtId="179" fontId="53" fillId="4" borderId="0" xfId="0" applyNumberFormat="1" applyFont="1" applyFill="1" applyBorder="1" applyAlignment="1">
      <alignment vertical="center" wrapText="1"/>
    </xf>
    <xf numFmtId="179" fontId="51" fillId="0" borderId="0" xfId="0" applyNumberFormat="1" applyFont="1" applyAlignment="1">
      <alignment vertical="center" wrapText="1"/>
    </xf>
    <xf numFmtId="49" fontId="54" fillId="4" borderId="0" xfId="0" applyNumberFormat="1" applyFont="1" applyFill="1" applyBorder="1" applyAlignment="1">
      <alignment horizontal="left" vertical="center" shrinkToFit="1"/>
    </xf>
    <xf numFmtId="0" fontId="55" fillId="0" borderId="0" xfId="0" applyFont="1" applyBorder="1" applyAlignment="1">
      <alignment horizontal="left" vertical="center"/>
    </xf>
    <xf numFmtId="0" fontId="43" fillId="4" borderId="0" xfId="0" applyNumberFormat="1" applyFont="1" applyFill="1" applyBorder="1" applyAlignment="1">
      <alignment horizontal="center" vertical="center" shrinkToFit="1"/>
    </xf>
    <xf numFmtId="49" fontId="57" fillId="4" borderId="0" xfId="0" applyNumberFormat="1" applyFont="1" applyFill="1" applyBorder="1" applyAlignment="1">
      <alignment horizontal="left" vertical="center" shrinkToFit="1"/>
    </xf>
    <xf numFmtId="0" fontId="0" fillId="0" borderId="33" xfId="0" applyBorder="1" applyAlignment="1">
      <alignment horizontal="left" vertical="center" shrinkToFit="1"/>
    </xf>
    <xf numFmtId="49" fontId="58" fillId="4" borderId="33" xfId="0" applyNumberFormat="1" applyFont="1" applyFill="1" applyBorder="1" applyAlignment="1">
      <alignment horizontal="left" vertical="center" wrapText="1" shrinkToFit="1"/>
    </xf>
    <xf numFmtId="49" fontId="28" fillId="4" borderId="4" xfId="0" applyNumberFormat="1" applyFont="1" applyFill="1" applyBorder="1" applyAlignment="1">
      <alignment horizontal="left" vertical="center" shrinkToFit="1"/>
    </xf>
    <xf numFmtId="49" fontId="28" fillId="4" borderId="1" xfId="0" applyNumberFormat="1" applyFont="1" applyFill="1" applyBorder="1" applyAlignment="1">
      <alignment horizontal="left" vertical="center" shrinkToFit="1"/>
    </xf>
    <xf numFmtId="49" fontId="28" fillId="7" borderId="1" xfId="0" applyNumberFormat="1" applyFont="1" applyFill="1" applyBorder="1" applyAlignment="1">
      <alignment horizontal="center" vertical="center" shrinkToFit="1"/>
    </xf>
    <xf numFmtId="0" fontId="28" fillId="7" borderId="1" xfId="0" applyNumberFormat="1" applyFont="1" applyFill="1" applyBorder="1" applyAlignment="1">
      <alignment horizontal="center" vertical="center" shrinkToFit="1"/>
    </xf>
    <xf numFmtId="0" fontId="28" fillId="7" borderId="9" xfId="0" applyNumberFormat="1" applyFont="1" applyFill="1" applyBorder="1" applyAlignment="1">
      <alignment horizontal="center" vertical="center" shrinkToFit="1"/>
    </xf>
    <xf numFmtId="49" fontId="28" fillId="4" borderId="0" xfId="0" applyNumberFormat="1" applyFont="1" applyFill="1" applyAlignment="1">
      <alignment horizontal="left" vertical="center" shrinkToFit="1"/>
    </xf>
    <xf numFmtId="49" fontId="62" fillId="4" borderId="0" xfId="0" applyNumberFormat="1" applyFont="1" applyFill="1" applyAlignment="1">
      <alignment horizontal="center" vertical="center" shrinkToFit="1"/>
    </xf>
    <xf numFmtId="0" fontId="28" fillId="4" borderId="0" xfId="0" applyNumberFormat="1" applyFont="1" applyFill="1" applyAlignment="1">
      <alignment horizontal="center" vertical="center" shrinkToFit="1"/>
    </xf>
    <xf numFmtId="49" fontId="62" fillId="4" borderId="20" xfId="0" applyNumberFormat="1" applyFont="1" applyFill="1" applyBorder="1" applyAlignment="1">
      <alignment horizontal="center" vertical="center" shrinkToFit="1"/>
    </xf>
    <xf numFmtId="49" fontId="28" fillId="4" borderId="3" xfId="0" applyNumberFormat="1" applyFont="1" applyFill="1" applyBorder="1" applyAlignment="1">
      <alignment horizontal="left" vertical="center" shrinkToFit="1"/>
    </xf>
    <xf numFmtId="49" fontId="28" fillId="4" borderId="81" xfId="0" applyNumberFormat="1" applyFont="1" applyFill="1" applyBorder="1" applyAlignment="1">
      <alignment horizontal="left" vertical="center" shrinkToFit="1"/>
    </xf>
    <xf numFmtId="49" fontId="28" fillId="7" borderId="81" xfId="0" applyNumberFormat="1" applyFont="1" applyFill="1" applyBorder="1" applyAlignment="1">
      <alignment horizontal="center" vertical="center" shrinkToFit="1"/>
    </xf>
    <xf numFmtId="0" fontId="28" fillId="7" borderId="81" xfId="0" applyNumberFormat="1" applyFont="1" applyFill="1" applyBorder="1" applyAlignment="1">
      <alignment horizontal="center" vertical="center" shrinkToFit="1"/>
    </xf>
    <xf numFmtId="0" fontId="28" fillId="7" borderId="17" xfId="0" applyNumberFormat="1" applyFont="1" applyFill="1" applyBorder="1" applyAlignment="1">
      <alignment horizontal="center" vertical="center" shrinkToFit="1"/>
    </xf>
    <xf numFmtId="49" fontId="28" fillId="4" borderId="0" xfId="0" applyNumberFormat="1" applyFont="1" applyFill="1" applyAlignment="1">
      <alignment horizontal="center" vertical="center" shrinkToFit="1"/>
    </xf>
    <xf numFmtId="49" fontId="62" fillId="4" borderId="20" xfId="0" applyNumberFormat="1" applyFont="1" applyFill="1" applyBorder="1" applyAlignment="1">
      <alignment horizontal="left" vertical="center" wrapText="1" shrinkToFit="1"/>
    </xf>
    <xf numFmtId="49" fontId="62" fillId="4" borderId="20" xfId="0" applyNumberFormat="1" applyFont="1" applyFill="1" applyBorder="1" applyAlignment="1">
      <alignment horizontal="left" vertical="center" shrinkToFit="1"/>
    </xf>
    <xf numFmtId="49" fontId="63" fillId="4" borderId="68" xfId="0" applyNumberFormat="1" applyFont="1" applyFill="1" applyBorder="1" applyAlignment="1">
      <alignment horizontal="left" vertical="center" wrapText="1" shrinkToFit="1"/>
    </xf>
    <xf numFmtId="49" fontId="63" fillId="4" borderId="7" xfId="0" applyNumberFormat="1" applyFont="1" applyFill="1" applyBorder="1" applyAlignment="1">
      <alignment horizontal="left" vertical="center" wrapText="1" shrinkToFit="1"/>
    </xf>
    <xf numFmtId="49" fontId="63" fillId="4" borderId="78" xfId="0" applyNumberFormat="1" applyFont="1" applyFill="1" applyBorder="1" applyAlignment="1">
      <alignment horizontal="left" vertical="center" wrapText="1" shrinkToFit="1"/>
    </xf>
    <xf numFmtId="49" fontId="63" fillId="4" borderId="79" xfId="0" applyNumberFormat="1" applyFont="1" applyFill="1" applyBorder="1" applyAlignment="1">
      <alignment horizontal="left" vertical="center" wrapText="1" shrinkToFit="1"/>
    </xf>
    <xf numFmtId="0" fontId="28" fillId="5" borderId="68"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75"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28" fillId="5" borderId="58" xfId="0" applyFont="1" applyFill="1" applyBorder="1" applyAlignment="1">
      <alignment horizontal="center" vertical="center" wrapText="1"/>
    </xf>
    <xf numFmtId="0" fontId="62" fillId="4" borderId="22" xfId="0" applyFont="1" applyFill="1" applyBorder="1" applyAlignment="1">
      <alignment horizontal="center" vertical="center"/>
    </xf>
    <xf numFmtId="0" fontId="29" fillId="13" borderId="0" xfId="0" applyNumberFormat="1" applyFont="1" applyFill="1" applyBorder="1" applyAlignment="1">
      <alignment horizontal="center" vertical="center"/>
    </xf>
    <xf numFmtId="0" fontId="29" fillId="13" borderId="153" xfId="0" applyNumberFormat="1" applyFont="1" applyFill="1" applyBorder="1" applyAlignment="1">
      <alignment horizontal="center" vertical="center"/>
    </xf>
    <xf numFmtId="49" fontId="28" fillId="4" borderId="5" xfId="0" applyNumberFormat="1" applyFont="1" applyFill="1" applyBorder="1" applyAlignment="1">
      <alignment horizontal="left" vertical="center" shrinkToFit="1"/>
    </xf>
    <xf numFmtId="49" fontId="28" fillId="4" borderId="80" xfId="0" applyNumberFormat="1" applyFont="1" applyFill="1" applyBorder="1" applyAlignment="1">
      <alignment horizontal="left" vertical="center" shrinkToFit="1"/>
    </xf>
    <xf numFmtId="49" fontId="28" fillId="7" borderId="80" xfId="0" applyNumberFormat="1" applyFont="1" applyFill="1" applyBorder="1" applyAlignment="1">
      <alignment horizontal="center" vertical="center" shrinkToFit="1"/>
    </xf>
    <xf numFmtId="0" fontId="28" fillId="7" borderId="80" xfId="0" applyNumberFormat="1" applyFont="1" applyFill="1" applyBorder="1" applyAlignment="1">
      <alignment horizontal="center" vertical="center" shrinkToFit="1"/>
    </xf>
    <xf numFmtId="0" fontId="28" fillId="7" borderId="10" xfId="0" applyNumberFormat="1" applyFont="1" applyFill="1" applyBorder="1" applyAlignment="1">
      <alignment horizontal="center" vertical="center" shrinkToFit="1"/>
    </xf>
    <xf numFmtId="0" fontId="62" fillId="4" borderId="84" xfId="0" applyNumberFormat="1" applyFont="1" applyFill="1" applyBorder="1" applyAlignment="1">
      <alignment horizontal="left" vertical="center" shrinkToFit="1"/>
    </xf>
    <xf numFmtId="0" fontId="62" fillId="4" borderId="0" xfId="0" applyNumberFormat="1" applyFont="1" applyFill="1" applyAlignment="1">
      <alignment horizontal="left" vertical="center" shrinkToFit="1"/>
    </xf>
    <xf numFmtId="0" fontId="28" fillId="4" borderId="84" xfId="0" applyNumberFormat="1" applyFont="1" applyFill="1" applyBorder="1" applyAlignment="1">
      <alignment horizontal="left" vertical="center" shrinkToFit="1"/>
    </xf>
    <xf numFmtId="0" fontId="28" fillId="4" borderId="0" xfId="0" applyNumberFormat="1" applyFont="1" applyFill="1" applyAlignment="1">
      <alignment horizontal="left" vertical="center" shrinkToFit="1"/>
    </xf>
    <xf numFmtId="49" fontId="63" fillId="4" borderId="76" xfId="0" applyNumberFormat="1" applyFont="1" applyFill="1" applyBorder="1" applyAlignment="1">
      <alignment horizontal="left" vertical="center" wrapText="1" shrinkToFit="1"/>
    </xf>
    <xf numFmtId="49" fontId="63" fillId="4" borderId="77" xfId="0" applyNumberFormat="1" applyFont="1" applyFill="1" applyBorder="1" applyAlignment="1">
      <alignment horizontal="left" vertical="center" shrinkToFit="1"/>
    </xf>
    <xf numFmtId="49" fontId="63" fillId="4" borderId="78" xfId="0" applyNumberFormat="1" applyFont="1" applyFill="1" applyBorder="1" applyAlignment="1">
      <alignment horizontal="left" vertical="center" shrinkToFit="1"/>
    </xf>
    <xf numFmtId="49" fontId="63" fillId="4" borderId="79" xfId="0" applyNumberFormat="1" applyFont="1" applyFill="1" applyBorder="1" applyAlignment="1">
      <alignment horizontal="left" vertical="center" shrinkToFit="1"/>
    </xf>
    <xf numFmtId="0" fontId="29" fillId="13" borderId="151" xfId="0" applyNumberFormat="1" applyFont="1" applyFill="1" applyBorder="1" applyAlignment="1">
      <alignment horizontal="center" vertical="center"/>
    </xf>
    <xf numFmtId="0" fontId="29" fillId="13" borderId="152" xfId="0" applyNumberFormat="1" applyFont="1" applyFill="1" applyBorder="1" applyAlignment="1">
      <alignment horizontal="center" vertical="center"/>
    </xf>
    <xf numFmtId="0" fontId="62" fillId="4" borderId="0" xfId="0" applyNumberFormat="1" applyFont="1" applyFill="1" applyBorder="1" applyAlignment="1">
      <alignment horizontal="left" vertical="center" shrinkToFit="1"/>
    </xf>
    <xf numFmtId="49" fontId="63" fillId="4" borderId="4" xfId="0" applyNumberFormat="1" applyFont="1" applyFill="1" applyBorder="1" applyAlignment="1">
      <alignment horizontal="left" vertical="center" wrapText="1" shrinkToFit="1"/>
    </xf>
    <xf numFmtId="49" fontId="63" fillId="4" borderId="9" xfId="0" applyNumberFormat="1" applyFont="1" applyFill="1" applyBorder="1" applyAlignment="1">
      <alignment horizontal="left" vertical="center" shrinkToFit="1"/>
    </xf>
    <xf numFmtId="49" fontId="63" fillId="4" borderId="4" xfId="0" applyNumberFormat="1" applyFont="1" applyFill="1" applyBorder="1" applyAlignment="1">
      <alignment horizontal="left" vertical="center" shrinkToFit="1"/>
    </xf>
    <xf numFmtId="0" fontId="61" fillId="5" borderId="68" xfId="0" applyFont="1" applyFill="1" applyBorder="1" applyAlignment="1">
      <alignment horizontal="left" vertical="center" wrapText="1"/>
    </xf>
    <xf numFmtId="0" fontId="61" fillId="5" borderId="6" xfId="0" applyFont="1" applyFill="1" applyBorder="1" applyAlignment="1">
      <alignment horizontal="left" vertical="center" wrapText="1"/>
    </xf>
    <xf numFmtId="0" fontId="61" fillId="5" borderId="7" xfId="0" applyFont="1" applyFill="1" applyBorder="1" applyAlignment="1">
      <alignment horizontal="left" vertical="center" wrapText="1"/>
    </xf>
    <xf numFmtId="0" fontId="61" fillId="5" borderId="75" xfId="0" applyFont="1" applyFill="1" applyBorder="1" applyAlignment="1">
      <alignment horizontal="left" vertical="center" wrapText="1"/>
    </xf>
    <xf numFmtId="0" fontId="61" fillId="5" borderId="20" xfId="0" applyFont="1" applyFill="1" applyBorder="1" applyAlignment="1">
      <alignment horizontal="left" vertical="center" wrapText="1"/>
    </xf>
    <xf numFmtId="0" fontId="61" fillId="5" borderId="58" xfId="0" applyFont="1" applyFill="1" applyBorder="1" applyAlignment="1">
      <alignment horizontal="left" vertical="center" wrapText="1"/>
    </xf>
    <xf numFmtId="0" fontId="29" fillId="13" borderId="150" xfId="0" applyNumberFormat="1" applyFont="1" applyFill="1" applyBorder="1" applyAlignment="1">
      <alignment horizontal="center" vertical="center"/>
    </xf>
    <xf numFmtId="38" fontId="28" fillId="4" borderId="6" xfId="3" applyFont="1" applyFill="1" applyBorder="1" applyAlignment="1">
      <alignment horizontal="center" vertical="center" wrapText="1"/>
    </xf>
    <xf numFmtId="38" fontId="67" fillId="5" borderId="6" xfId="3" applyFont="1" applyFill="1" applyBorder="1" applyAlignment="1">
      <alignment horizontal="right" vertical="center" wrapText="1"/>
    </xf>
    <xf numFmtId="38" fontId="28" fillId="4" borderId="67" xfId="3" applyFont="1" applyFill="1" applyBorder="1" applyAlignment="1">
      <alignment horizontal="center" vertical="center" wrapText="1"/>
    </xf>
    <xf numFmtId="38" fontId="28" fillId="7" borderId="6" xfId="3" applyFont="1" applyFill="1" applyBorder="1" applyAlignment="1">
      <alignment horizontal="right" vertical="center" wrapText="1"/>
    </xf>
    <xf numFmtId="0" fontId="61" fillId="5" borderId="0" xfId="0" applyFont="1" applyFill="1" applyBorder="1" applyAlignment="1">
      <alignment horizontal="left" vertical="center" wrapText="1"/>
    </xf>
    <xf numFmtId="0" fontId="61" fillId="5" borderId="47" xfId="0" applyFont="1" applyFill="1" applyBorder="1" applyAlignment="1">
      <alignment horizontal="left" vertical="center" wrapText="1"/>
    </xf>
    <xf numFmtId="0" fontId="61" fillId="5" borderId="68" xfId="0" applyFont="1" applyFill="1" applyBorder="1" applyAlignment="1">
      <alignment horizontal="left" vertical="top" wrapText="1"/>
    </xf>
    <xf numFmtId="0" fontId="61" fillId="5" borderId="6" xfId="0" applyFont="1" applyFill="1" applyBorder="1" applyAlignment="1">
      <alignment horizontal="left" vertical="top" wrapText="1"/>
    </xf>
    <xf numFmtId="0" fontId="61" fillId="5" borderId="7" xfId="0" applyFont="1" applyFill="1" applyBorder="1" applyAlignment="1">
      <alignment horizontal="left" vertical="top" wrapText="1"/>
    </xf>
    <xf numFmtId="0" fontId="61" fillId="5" borderId="22" xfId="0" applyFont="1" applyFill="1" applyBorder="1" applyAlignment="1">
      <alignment horizontal="left" vertical="top" wrapText="1"/>
    </xf>
    <xf numFmtId="0" fontId="61" fillId="5" borderId="0" xfId="0" applyFont="1" applyFill="1" applyBorder="1" applyAlignment="1">
      <alignment horizontal="left" vertical="top" wrapText="1"/>
    </xf>
    <xf numFmtId="0" fontId="61" fillId="5" borderId="47" xfId="0" applyFont="1" applyFill="1" applyBorder="1" applyAlignment="1">
      <alignment horizontal="left" vertical="top" wrapText="1"/>
    </xf>
    <xf numFmtId="0" fontId="61" fillId="5" borderId="75" xfId="0" applyFont="1" applyFill="1" applyBorder="1" applyAlignment="1">
      <alignment horizontal="left" vertical="top" wrapText="1"/>
    </xf>
    <xf numFmtId="0" fontId="61" fillId="5" borderId="20" xfId="0" applyFont="1" applyFill="1" applyBorder="1" applyAlignment="1">
      <alignment horizontal="left" vertical="top" wrapText="1"/>
    </xf>
    <xf numFmtId="0" fontId="61" fillId="5" borderId="58" xfId="0" applyFont="1" applyFill="1" applyBorder="1" applyAlignment="1">
      <alignment horizontal="left" vertical="top" wrapText="1"/>
    </xf>
    <xf numFmtId="0" fontId="29" fillId="13" borderId="0" xfId="0" applyNumberFormat="1" applyFont="1" applyFill="1" applyAlignment="1">
      <alignment horizontal="center" vertical="center" shrinkToFit="1"/>
    </xf>
    <xf numFmtId="0" fontId="28" fillId="4" borderId="0" xfId="0" applyNumberFormat="1" applyFont="1" applyFill="1" applyBorder="1" applyAlignment="1">
      <alignment horizontal="left" vertical="center" shrinkToFit="1"/>
    </xf>
    <xf numFmtId="0" fontId="28" fillId="5" borderId="73" xfId="0" applyFont="1" applyFill="1" applyBorder="1" applyAlignment="1">
      <alignment horizontal="center" vertical="center" wrapText="1"/>
    </xf>
    <xf numFmtId="49" fontId="61" fillId="4" borderId="4" xfId="0" applyNumberFormat="1" applyFont="1" applyFill="1" applyBorder="1" applyAlignment="1">
      <alignment horizontal="left" vertical="center" wrapText="1" shrinkToFit="1"/>
    </xf>
    <xf numFmtId="49" fontId="61" fillId="4" borderId="9" xfId="0" applyNumberFormat="1" applyFont="1" applyFill="1" applyBorder="1" applyAlignment="1">
      <alignment horizontal="left" vertical="center" shrinkToFit="1"/>
    </xf>
    <xf numFmtId="49" fontId="61" fillId="4" borderId="4" xfId="0" applyNumberFormat="1" applyFont="1" applyFill="1" applyBorder="1" applyAlignment="1">
      <alignment horizontal="left" vertical="center" shrinkToFit="1"/>
    </xf>
    <xf numFmtId="0" fontId="28" fillId="6" borderId="74" xfId="0" applyFont="1" applyFill="1" applyBorder="1" applyAlignment="1">
      <alignment horizontal="center" vertical="center" wrapText="1"/>
    </xf>
    <xf numFmtId="0" fontId="29" fillId="4" borderId="150" xfId="0" applyNumberFormat="1" applyFont="1" applyFill="1" applyBorder="1" applyAlignment="1">
      <alignment horizontal="center" vertical="center"/>
    </xf>
    <xf numFmtId="0" fontId="29" fillId="4" borderId="0" xfId="0" applyNumberFormat="1" applyFont="1" applyFill="1" applyBorder="1" applyAlignment="1">
      <alignment horizontal="center" vertical="center"/>
    </xf>
    <xf numFmtId="0" fontId="28" fillId="6" borderId="6"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28" fillId="4" borderId="69" xfId="0" applyFont="1" applyFill="1" applyBorder="1" applyAlignment="1">
      <alignment horizontal="center" vertical="center" wrapText="1"/>
    </xf>
    <xf numFmtId="0" fontId="28" fillId="4" borderId="19" xfId="0" applyFont="1" applyFill="1" applyBorder="1" applyAlignment="1">
      <alignment horizontal="center" vertical="center" wrapText="1"/>
    </xf>
    <xf numFmtId="176" fontId="28" fillId="5" borderId="19" xfId="0" applyNumberFormat="1" applyFont="1" applyFill="1" applyBorder="1" applyAlignment="1">
      <alignment horizontal="center" vertical="center" wrapText="1"/>
    </xf>
    <xf numFmtId="176" fontId="28" fillId="5" borderId="70" xfId="0" applyNumberFormat="1" applyFont="1" applyFill="1" applyBorder="1" applyAlignment="1">
      <alignment horizontal="center" vertical="center" wrapText="1"/>
    </xf>
    <xf numFmtId="0" fontId="28" fillId="4" borderId="71" xfId="0" applyFont="1" applyFill="1" applyBorder="1" applyAlignment="1">
      <alignment horizontal="center" vertical="center" wrapText="1"/>
    </xf>
    <xf numFmtId="0" fontId="28" fillId="4" borderId="18" xfId="0" applyFont="1" applyFill="1" applyBorder="1" applyAlignment="1">
      <alignment horizontal="center" vertical="center" wrapText="1"/>
    </xf>
    <xf numFmtId="176" fontId="28" fillId="5" borderId="18" xfId="0" applyNumberFormat="1" applyFont="1" applyFill="1" applyBorder="1" applyAlignment="1">
      <alignment horizontal="center" vertical="center" wrapText="1"/>
    </xf>
    <xf numFmtId="176" fontId="28" fillId="5" borderId="72" xfId="0" applyNumberFormat="1" applyFont="1" applyFill="1" applyBorder="1" applyAlignment="1">
      <alignment horizontal="center" vertical="center" wrapText="1"/>
    </xf>
    <xf numFmtId="0" fontId="61" fillId="5" borderId="60" xfId="0" applyFont="1" applyFill="1" applyBorder="1" applyAlignment="1">
      <alignment horizontal="left" vertical="top" wrapText="1"/>
    </xf>
    <xf numFmtId="0" fontId="61" fillId="5" borderId="61" xfId="0" applyFont="1" applyFill="1" applyBorder="1" applyAlignment="1">
      <alignment horizontal="left" vertical="top" wrapText="1"/>
    </xf>
    <xf numFmtId="0" fontId="61" fillId="5" borderId="62" xfId="0" applyFont="1" applyFill="1" applyBorder="1" applyAlignment="1">
      <alignment horizontal="left" vertical="top" wrapText="1"/>
    </xf>
    <xf numFmtId="0" fontId="61" fillId="5" borderId="63" xfId="0" applyFont="1" applyFill="1" applyBorder="1" applyAlignment="1">
      <alignment horizontal="left" vertical="top" wrapText="1"/>
    </xf>
    <xf numFmtId="0" fontId="61" fillId="5" borderId="51" xfId="0" applyFont="1" applyFill="1" applyBorder="1" applyAlignment="1">
      <alignment horizontal="left" vertical="top" wrapText="1"/>
    </xf>
    <xf numFmtId="0" fontId="61" fillId="5" borderId="52" xfId="0" applyFont="1" applyFill="1" applyBorder="1" applyAlignment="1">
      <alignment horizontal="left" vertical="top" wrapText="1"/>
    </xf>
    <xf numFmtId="0" fontId="61" fillId="5" borderId="64" xfId="0" applyFont="1" applyFill="1" applyBorder="1" applyAlignment="1">
      <alignment horizontal="left" vertical="top" wrapText="1"/>
    </xf>
    <xf numFmtId="0" fontId="61" fillId="5" borderId="55" xfId="0" applyFont="1" applyFill="1" applyBorder="1" applyAlignment="1">
      <alignment horizontal="left" vertical="top" wrapText="1"/>
    </xf>
    <xf numFmtId="0" fontId="61" fillId="5" borderId="56" xfId="0" applyFont="1" applyFill="1" applyBorder="1" applyAlignment="1">
      <alignment horizontal="left" vertical="top" wrapText="1"/>
    </xf>
    <xf numFmtId="0" fontId="62" fillId="4" borderId="22" xfId="0" applyNumberFormat="1" applyFont="1" applyFill="1" applyBorder="1" applyAlignment="1">
      <alignment horizontal="center" vertical="center" shrinkToFit="1"/>
    </xf>
    <xf numFmtId="0" fontId="28" fillId="6" borderId="16"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66" fillId="4" borderId="65" xfId="0" applyFont="1" applyFill="1" applyBorder="1" applyAlignment="1">
      <alignment horizontal="center" vertical="center" wrapText="1"/>
    </xf>
    <xf numFmtId="0" fontId="66" fillId="4" borderId="66" xfId="0" applyFont="1" applyFill="1" applyBorder="1" applyAlignment="1">
      <alignment horizontal="center" vertical="center"/>
    </xf>
    <xf numFmtId="0" fontId="61" fillId="6" borderId="67" xfId="0" applyFont="1" applyFill="1" applyBorder="1" applyAlignment="1">
      <alignment horizontal="center" vertical="center" wrapText="1"/>
    </xf>
    <xf numFmtId="0" fontId="61" fillId="6" borderId="6" xfId="0" applyFont="1" applyFill="1" applyBorder="1" applyAlignment="1">
      <alignment horizontal="center" vertical="center" wrapText="1"/>
    </xf>
    <xf numFmtId="0" fontId="65" fillId="4" borderId="68" xfId="0" applyFont="1" applyFill="1" applyBorder="1" applyAlignment="1">
      <alignment horizontal="center" vertical="center" wrapText="1"/>
    </xf>
    <xf numFmtId="0" fontId="65" fillId="4" borderId="66" xfId="0" applyFont="1" applyFill="1" applyBorder="1" applyAlignment="1">
      <alignment horizontal="center" vertical="center"/>
    </xf>
    <xf numFmtId="0" fontId="61" fillId="6" borderId="2" xfId="0" applyFont="1" applyFill="1" applyBorder="1" applyAlignment="1">
      <alignment horizontal="left" vertical="center" wrapText="1"/>
    </xf>
    <xf numFmtId="0" fontId="61" fillId="6" borderId="8" xfId="0" applyFont="1" applyFill="1" applyBorder="1" applyAlignment="1">
      <alignment horizontal="left" vertical="center" wrapText="1"/>
    </xf>
    <xf numFmtId="0" fontId="61" fillId="5" borderId="53" xfId="0" applyFont="1" applyFill="1" applyBorder="1" applyAlignment="1">
      <alignment horizontal="left" vertical="top" wrapText="1"/>
    </xf>
    <xf numFmtId="0" fontId="61" fillId="5" borderId="54" xfId="0" applyFont="1" applyFill="1" applyBorder="1" applyAlignment="1">
      <alignment horizontal="left" vertical="top" wrapText="1"/>
    </xf>
    <xf numFmtId="49" fontId="61" fillId="4" borderId="45" xfId="0" applyNumberFormat="1" applyFont="1" applyFill="1" applyBorder="1" applyAlignment="1">
      <alignment horizontal="left" vertical="center" shrinkToFit="1"/>
    </xf>
    <xf numFmtId="49" fontId="61" fillId="4" borderId="57" xfId="0" applyNumberFormat="1" applyFont="1" applyFill="1" applyBorder="1" applyAlignment="1">
      <alignment horizontal="left" vertical="center" shrinkToFit="1"/>
    </xf>
    <xf numFmtId="0" fontId="28" fillId="6" borderId="20" xfId="0" applyFont="1" applyFill="1" applyBorder="1" applyAlignment="1">
      <alignment horizontal="center" vertical="center" wrapText="1"/>
    </xf>
    <xf numFmtId="0" fontId="28" fillId="6" borderId="58" xfId="0" applyFont="1" applyFill="1" applyBorder="1" applyAlignment="1">
      <alignment horizontal="center" vertical="center" wrapText="1"/>
    </xf>
    <xf numFmtId="0" fontId="63" fillId="4" borderId="5" xfId="0" applyFont="1" applyFill="1" applyBorder="1" applyAlignment="1">
      <alignment horizontal="left" vertical="center" wrapText="1"/>
    </xf>
    <xf numFmtId="0" fontId="63" fillId="4" borderId="10" xfId="0" applyFont="1" applyFill="1" applyBorder="1" applyAlignment="1">
      <alignment horizontal="left" vertical="center" wrapText="1"/>
    </xf>
    <xf numFmtId="49" fontId="64" fillId="4" borderId="15" xfId="0" applyNumberFormat="1" applyFont="1" applyFill="1" applyBorder="1" applyAlignment="1">
      <alignment horizontal="center" vertical="center" wrapText="1" shrinkToFit="1"/>
    </xf>
    <xf numFmtId="49" fontId="64" fillId="4" borderId="16" xfId="0" applyNumberFormat="1" applyFont="1" applyFill="1" applyBorder="1" applyAlignment="1">
      <alignment horizontal="center" vertical="center" wrapText="1" shrinkToFit="1"/>
    </xf>
    <xf numFmtId="49" fontId="64" fillId="4" borderId="59" xfId="0" applyNumberFormat="1" applyFont="1" applyFill="1" applyBorder="1" applyAlignment="1">
      <alignment horizontal="center" vertical="center" wrapText="1" shrinkToFit="1"/>
    </xf>
    <xf numFmtId="0" fontId="65" fillId="4" borderId="15" xfId="0" applyFont="1" applyFill="1" applyBorder="1" applyAlignment="1">
      <alignment horizontal="center" vertical="center" wrapText="1"/>
    </xf>
    <xf numFmtId="0" fontId="65" fillId="4" borderId="16" xfId="0" applyFont="1" applyFill="1" applyBorder="1" applyAlignment="1">
      <alignment horizontal="center" vertical="center" wrapText="1"/>
    </xf>
    <xf numFmtId="0" fontId="65" fillId="4" borderId="59" xfId="0" applyFont="1" applyFill="1" applyBorder="1" applyAlignment="1">
      <alignment horizontal="center" vertical="center" wrapText="1"/>
    </xf>
    <xf numFmtId="49" fontId="68" fillId="4" borderId="33" xfId="0" applyNumberFormat="1" applyFont="1" applyFill="1" applyBorder="1" applyAlignment="1">
      <alignment horizontal="left" vertical="center" wrapText="1" shrinkToFit="1"/>
    </xf>
    <xf numFmtId="0" fontId="0" fillId="0" borderId="33" xfId="0" applyBorder="1" applyAlignment="1">
      <alignment vertical="center" shrinkToFit="1"/>
    </xf>
    <xf numFmtId="0" fontId="53" fillId="4" borderId="0" xfId="0" applyNumberFormat="1" applyFont="1" applyFill="1" applyBorder="1" applyAlignment="1">
      <alignment horizontal="right" vertical="center" wrapText="1"/>
    </xf>
    <xf numFmtId="0" fontId="51" fillId="0" borderId="0" xfId="0" applyNumberFormat="1" applyFont="1" applyAlignment="1">
      <alignment horizontal="left" vertical="center" wrapText="1"/>
    </xf>
    <xf numFmtId="38" fontId="49" fillId="0" borderId="97" xfId="3" applyFont="1" applyFill="1" applyBorder="1" applyAlignment="1">
      <alignment horizontal="left" vertical="center" wrapText="1"/>
    </xf>
    <xf numFmtId="38" fontId="49" fillId="0" borderId="98" xfId="3" applyFont="1" applyFill="1" applyBorder="1" applyAlignment="1">
      <alignment horizontal="left" vertical="center" wrapText="1"/>
    </xf>
    <xf numFmtId="38" fontId="49" fillId="0" borderId="86" xfId="3" applyFont="1" applyFill="1" applyBorder="1" applyAlignment="1">
      <alignment horizontal="right" vertical="center" wrapText="1"/>
    </xf>
    <xf numFmtId="38" fontId="49" fillId="0" borderId="97" xfId="3" applyFont="1" applyFill="1" applyBorder="1" applyAlignment="1">
      <alignment horizontal="right" vertical="center" wrapText="1"/>
    </xf>
    <xf numFmtId="0" fontId="49" fillId="9" borderId="145" xfId="0" applyFont="1" applyFill="1" applyBorder="1" applyAlignment="1">
      <alignment horizontal="left" vertical="center" wrapText="1"/>
    </xf>
    <xf numFmtId="0" fontId="49" fillId="9" borderId="146" xfId="0" applyFont="1" applyFill="1" applyBorder="1" applyAlignment="1">
      <alignment horizontal="center" vertical="center" wrapText="1"/>
    </xf>
    <xf numFmtId="0" fontId="49" fillId="9" borderId="98" xfId="0" applyFont="1" applyFill="1" applyBorder="1" applyAlignment="1">
      <alignment horizontal="center" vertical="center" wrapText="1"/>
    </xf>
    <xf numFmtId="0" fontId="49" fillId="12" borderId="124" xfId="0" applyFont="1" applyFill="1" applyBorder="1" applyAlignment="1">
      <alignment horizontal="left" vertical="center" wrapText="1"/>
    </xf>
    <xf numFmtId="0" fontId="49" fillId="12" borderId="141" xfId="0" applyFont="1" applyFill="1" applyBorder="1" applyAlignment="1">
      <alignment horizontal="left" vertical="center" shrinkToFit="1"/>
    </xf>
    <xf numFmtId="0" fontId="49" fillId="12" borderId="122" xfId="0" applyFont="1" applyFill="1" applyBorder="1" applyAlignment="1">
      <alignment horizontal="left" vertical="center" shrinkToFit="1"/>
    </xf>
    <xf numFmtId="176" fontId="49" fillId="0" borderId="97" xfId="0" applyNumberFormat="1" applyFont="1" applyFill="1" applyBorder="1" applyAlignment="1">
      <alignment horizontal="center" vertical="center" wrapText="1"/>
    </xf>
    <xf numFmtId="176" fontId="49" fillId="0" borderId="98" xfId="0" applyNumberFormat="1" applyFont="1" applyFill="1" applyBorder="1" applyAlignment="1">
      <alignment horizontal="center" vertical="center" wrapText="1"/>
    </xf>
    <xf numFmtId="0" fontId="49" fillId="0" borderId="86" xfId="0" applyFont="1" applyFill="1" applyBorder="1" applyAlignment="1">
      <alignment horizontal="center" vertical="center" wrapText="1"/>
    </xf>
    <xf numFmtId="0" fontId="49" fillId="0" borderId="97" xfId="0" applyFont="1" applyFill="1" applyBorder="1" applyAlignment="1">
      <alignment horizontal="center" vertical="center" wrapText="1"/>
    </xf>
    <xf numFmtId="0" fontId="49" fillId="9" borderId="97" xfId="0" applyFont="1" applyFill="1" applyBorder="1" applyAlignment="1">
      <alignment horizontal="right" vertical="center" wrapText="1"/>
    </xf>
    <xf numFmtId="0" fontId="49" fillId="4" borderId="97" xfId="0" applyFont="1" applyFill="1" applyBorder="1" applyAlignment="1">
      <alignment horizontal="left" vertical="center" wrapText="1"/>
    </xf>
    <xf numFmtId="0" fontId="49" fillId="4" borderId="98" xfId="0" applyFont="1" applyFill="1" applyBorder="1" applyAlignment="1">
      <alignment horizontal="left" vertical="center" wrapText="1"/>
    </xf>
    <xf numFmtId="0" fontId="49" fillId="12" borderId="126" xfId="0" applyFont="1" applyFill="1" applyBorder="1" applyAlignment="1">
      <alignment horizontal="left" vertical="center" wrapText="1"/>
    </xf>
    <xf numFmtId="0" fontId="49" fillId="12" borderId="127" xfId="0" applyFont="1" applyFill="1" applyBorder="1" applyAlignment="1">
      <alignment horizontal="left" vertical="center" wrapText="1"/>
    </xf>
    <xf numFmtId="0" fontId="49" fillId="12" borderId="128" xfId="0" applyFont="1" applyFill="1" applyBorder="1" applyAlignment="1">
      <alignment horizontal="left" vertical="center" wrapText="1"/>
    </xf>
    <xf numFmtId="49" fontId="49" fillId="4" borderId="86" xfId="0" applyNumberFormat="1" applyFont="1" applyFill="1" applyBorder="1" applyAlignment="1">
      <alignment horizontal="right" vertical="center" wrapText="1" shrinkToFit="1"/>
    </xf>
    <xf numFmtId="49" fontId="49" fillId="4" borderId="97" xfId="0" applyNumberFormat="1" applyFont="1" applyFill="1" applyBorder="1" applyAlignment="1">
      <alignment horizontal="right" vertical="center" wrapText="1" shrinkToFit="1"/>
    </xf>
    <xf numFmtId="0" fontId="49" fillId="4" borderId="147" xfId="0" applyFont="1" applyFill="1" applyBorder="1" applyAlignment="1">
      <alignment horizontal="right" vertical="center" wrapText="1"/>
    </xf>
    <xf numFmtId="0" fontId="49" fillId="4" borderId="97" xfId="0" applyFont="1" applyFill="1" applyBorder="1" applyAlignment="1">
      <alignment horizontal="right" vertical="center" wrapText="1"/>
    </xf>
    <xf numFmtId="0" fontId="49" fillId="12" borderId="86" xfId="0" applyFont="1" applyFill="1" applyBorder="1" applyAlignment="1">
      <alignment horizontal="left" vertical="center" wrapText="1"/>
    </xf>
    <xf numFmtId="0" fontId="49" fillId="12" borderId="97" xfId="0" applyFont="1" applyFill="1" applyBorder="1" applyAlignment="1">
      <alignment horizontal="left" vertical="center" wrapText="1"/>
    </xf>
    <xf numFmtId="0" fontId="49" fillId="12" borderId="98" xfId="0" applyFont="1" applyFill="1" applyBorder="1" applyAlignment="1">
      <alignment horizontal="left" vertical="center" wrapText="1"/>
    </xf>
    <xf numFmtId="0" fontId="49" fillId="12" borderId="141" xfId="0" applyFont="1" applyFill="1" applyBorder="1" applyAlignment="1">
      <alignment horizontal="left" vertical="center" wrapText="1"/>
    </xf>
    <xf numFmtId="0" fontId="49" fillId="12" borderId="122" xfId="0" applyFont="1" applyFill="1" applyBorder="1" applyAlignment="1">
      <alignment horizontal="left" vertical="center" wrapText="1"/>
    </xf>
    <xf numFmtId="0" fontId="49" fillId="12" borderId="142" xfId="0" applyFont="1" applyFill="1" applyBorder="1" applyAlignment="1">
      <alignment horizontal="left" vertical="center" wrapText="1"/>
    </xf>
    <xf numFmtId="0" fontId="49" fillId="12" borderId="143" xfId="0" applyFont="1" applyFill="1" applyBorder="1" applyAlignment="1">
      <alignment horizontal="left" vertical="center" wrapText="1"/>
    </xf>
    <xf numFmtId="0" fontId="49" fillId="12" borderId="144" xfId="0" applyFont="1" applyFill="1" applyBorder="1" applyAlignment="1">
      <alignment horizontal="left" vertical="center" wrapText="1"/>
    </xf>
    <xf numFmtId="0" fontId="49" fillId="4" borderId="97" xfId="0" applyFont="1" applyFill="1" applyBorder="1" applyAlignment="1">
      <alignment horizontal="center" vertical="center" wrapText="1"/>
    </xf>
    <xf numFmtId="49" fontId="49" fillId="0" borderId="108" xfId="0" applyNumberFormat="1" applyFont="1" applyFill="1" applyBorder="1" applyAlignment="1">
      <alignment horizontal="left" vertical="center" shrinkToFit="1"/>
    </xf>
    <xf numFmtId="0" fontId="49" fillId="0" borderId="40" xfId="0" applyNumberFormat="1" applyFont="1" applyFill="1" applyBorder="1" applyAlignment="1">
      <alignment horizontal="left" vertical="center" shrinkToFit="1"/>
    </xf>
    <xf numFmtId="0" fontId="49" fillId="0" borderId="109" xfId="0" applyNumberFormat="1" applyFont="1" applyFill="1" applyBorder="1" applyAlignment="1">
      <alignment horizontal="left" vertical="center" shrinkToFit="1"/>
    </xf>
    <xf numFmtId="49" fontId="49" fillId="0" borderId="104" xfId="0" applyNumberFormat="1" applyFont="1" applyFill="1" applyBorder="1" applyAlignment="1">
      <alignment horizontal="left" vertical="center" shrinkToFit="1"/>
    </xf>
    <xf numFmtId="0" fontId="49" fillId="0" borderId="39" xfId="0" applyNumberFormat="1" applyFont="1" applyFill="1" applyBorder="1" applyAlignment="1">
      <alignment horizontal="left" vertical="center" shrinkToFit="1"/>
    </xf>
    <xf numFmtId="0" fontId="49" fillId="0" borderId="105" xfId="0" applyNumberFormat="1" applyFont="1" applyFill="1" applyBorder="1" applyAlignment="1">
      <alignment horizontal="left" vertical="center" shrinkToFit="1"/>
    </xf>
    <xf numFmtId="49" fontId="49" fillId="0" borderId="102" xfId="0" applyNumberFormat="1" applyFont="1" applyFill="1" applyBorder="1" applyAlignment="1">
      <alignment horizontal="left" vertical="center" shrinkToFit="1"/>
    </xf>
    <xf numFmtId="0" fontId="49" fillId="0" borderId="34" xfId="0" applyNumberFormat="1" applyFont="1" applyFill="1" applyBorder="1" applyAlignment="1">
      <alignment horizontal="left" vertical="center" shrinkToFit="1"/>
    </xf>
    <xf numFmtId="0" fontId="49" fillId="0" borderId="103" xfId="0" applyNumberFormat="1" applyFont="1" applyFill="1" applyBorder="1" applyAlignment="1">
      <alignment horizontal="left" vertical="center" shrinkToFit="1"/>
    </xf>
    <xf numFmtId="0" fontId="51" fillId="0" borderId="0" xfId="0" applyNumberFormat="1" applyFont="1" applyFill="1" applyAlignment="1">
      <alignment horizontal="right" vertical="center" wrapText="1"/>
    </xf>
    <xf numFmtId="49" fontId="57" fillId="0" borderId="0" xfId="0" applyNumberFormat="1" applyFont="1" applyFill="1" applyBorder="1" applyAlignment="1">
      <alignment horizontal="center" vertical="center" shrinkToFit="1"/>
    </xf>
    <xf numFmtId="0" fontId="33" fillId="0" borderId="82" xfId="0" applyFont="1" applyBorder="1" applyAlignment="1">
      <alignment horizontal="center" vertical="center"/>
    </xf>
    <xf numFmtId="0" fontId="33" fillId="0" borderId="83" xfId="0" applyFont="1" applyBorder="1" applyAlignment="1">
      <alignment horizontal="center" vertical="center"/>
    </xf>
    <xf numFmtId="14" fontId="32" fillId="0" borderId="82" xfId="0" applyNumberFormat="1" applyFont="1" applyBorder="1" applyAlignment="1">
      <alignment horizontal="center" vertical="center" shrinkToFit="1"/>
    </xf>
    <xf numFmtId="0" fontId="32" fillId="0" borderId="83" xfId="0" applyFont="1" applyBorder="1" applyAlignment="1">
      <alignment horizontal="center" vertical="center" shrinkToFit="1"/>
    </xf>
    <xf numFmtId="0" fontId="31" fillId="0" borderId="0" xfId="0" applyFont="1" applyAlignment="1">
      <alignment horizontal="center" vertical="center"/>
    </xf>
    <xf numFmtId="0" fontId="35" fillId="7" borderId="20" xfId="0" applyNumberFormat="1" applyFont="1" applyFill="1" applyBorder="1" applyAlignment="1">
      <alignment horizontal="left" vertical="center"/>
    </xf>
    <xf numFmtId="49" fontId="35" fillId="7" borderId="20" xfId="0" applyNumberFormat="1" applyFont="1" applyFill="1" applyBorder="1" applyAlignment="1">
      <alignment horizontal="left" vertical="center" shrinkToFit="1"/>
    </xf>
    <xf numFmtId="0" fontId="35" fillId="7" borderId="20" xfId="0" applyNumberFormat="1" applyFont="1" applyFill="1" applyBorder="1" applyAlignment="1">
      <alignment horizontal="left" vertical="center" shrinkToFit="1"/>
    </xf>
    <xf numFmtId="0" fontId="34" fillId="0" borderId="0" xfId="0" applyFont="1" applyAlignment="1">
      <alignment horizontal="right" vertical="center" textRotation="255"/>
    </xf>
    <xf numFmtId="0" fontId="35" fillId="0" borderId="0" xfId="0" applyFont="1" applyAlignment="1">
      <alignment horizontal="center" vertical="center" textRotation="255"/>
    </xf>
  </cellXfs>
  <cellStyles count="11">
    <cellStyle name="ハイパーリンク" xfId="1" builtinId="8"/>
    <cellStyle name="ハイパーリンク 2" xfId="2"/>
    <cellStyle name="桁区切り" xfId="3" builtinId="6"/>
    <cellStyle name="標準" xfId="0" builtinId="0"/>
    <cellStyle name="標準 2" xfId="4"/>
    <cellStyle name="標準 2 2" xfId="5"/>
    <cellStyle name="標準 2 2 2" xfId="6"/>
    <cellStyle name="標準 2 3" xfId="7"/>
    <cellStyle name="標準 2 4" xfId="8"/>
    <cellStyle name="標準 3" xfId="9"/>
    <cellStyle name="標準 4" xfId="10"/>
  </cellStyles>
  <dxfs count="6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6500"/>
      </font>
      <fill>
        <patternFill>
          <bgColor rgb="FFFFEB9C"/>
        </patternFill>
      </fill>
    </dxf>
    <dxf>
      <fill>
        <patternFill>
          <bgColor theme="5" tint="0.79998168889431442"/>
        </patternFill>
      </fill>
    </dxf>
    <dxf>
      <font>
        <color rgb="FF9C6500"/>
      </font>
      <fill>
        <patternFill>
          <bgColor rgb="FFFFEB9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5" tint="0.3999450666829432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rgb="FF0066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rgb="FF0066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rgb="FF0066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rgb="FF0066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rgb="FF0066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
      <font>
        <color rgb="FF006600"/>
      </font>
    </dxf>
    <dxf>
      <font>
        <color theme="0"/>
      </font>
      <fill>
        <patternFill>
          <bgColor rgb="FFFF0000"/>
        </patternFill>
      </fill>
    </dxf>
    <dxf>
      <font>
        <color theme="0"/>
      </font>
      <fill>
        <patternFill>
          <bgColor rgb="FFFF0000"/>
        </patternFill>
      </fill>
    </dxf>
    <dxf>
      <font>
        <color rgb="FF006600"/>
      </font>
    </dxf>
    <dxf>
      <font>
        <color theme="0"/>
      </font>
      <fill>
        <patternFill>
          <bgColor rgb="FFFF0000"/>
        </patternFill>
      </fill>
    </dxf>
    <dxf>
      <font>
        <color rgb="FF006600"/>
      </font>
    </dxf>
    <dxf>
      <font>
        <color theme="0"/>
      </font>
      <fill>
        <patternFill>
          <bgColor rgb="FFFF0000"/>
        </patternFill>
      </fill>
    </dxf>
    <dxf>
      <font>
        <color rgb="FF0066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1025"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10035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10035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100355"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101378"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10137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101380"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53340</xdr:colOff>
      <xdr:row>1</xdr:row>
      <xdr:rowOff>45720</xdr:rowOff>
    </xdr:from>
    <xdr:to>
      <xdr:col>1</xdr:col>
      <xdr:colOff>91440</xdr:colOff>
      <xdr:row>1</xdr:row>
      <xdr:rowOff>510540</xdr:rowOff>
    </xdr:to>
    <xdr:pic>
      <xdr:nvPicPr>
        <xdr:cNvPr id="10342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67640"/>
          <a:ext cx="42672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2161"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318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420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421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523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523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625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6258"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6259"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7281"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728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728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830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8306"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8307"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1</xdr:row>
      <xdr:rowOff>68580</xdr:rowOff>
    </xdr:from>
    <xdr:to>
      <xdr:col>3</xdr:col>
      <xdr:colOff>0</xdr:colOff>
      <xdr:row>2</xdr:row>
      <xdr:rowOff>426720</xdr:rowOff>
    </xdr:to>
    <xdr:pic>
      <xdr:nvPicPr>
        <xdr:cNvPr id="9932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9330"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xdr:row>
      <xdr:rowOff>68580</xdr:rowOff>
    </xdr:from>
    <xdr:to>
      <xdr:col>3</xdr:col>
      <xdr:colOff>0</xdr:colOff>
      <xdr:row>2</xdr:row>
      <xdr:rowOff>426720</xdr:rowOff>
    </xdr:to>
    <xdr:pic>
      <xdr:nvPicPr>
        <xdr:cNvPr id="99331"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2880"/>
          <a:ext cx="82296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T77"/>
  <sheetViews>
    <sheetView tabSelected="1" zoomScale="80" zoomScaleNormal="80" workbookViewId="0">
      <pane xSplit="4" ySplit="4" topLeftCell="E5" activePane="bottomRight" state="frozen"/>
      <selection activeCell="O27" sqref="O27:O28"/>
      <selection pane="topRight" activeCell="O27" sqref="O27:O28"/>
      <selection pane="bottomLeft" activeCell="O27" sqref="O27:O28"/>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6.8867187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349" t="s">
        <v>202</v>
      </c>
      <c r="F2" s="350"/>
      <c r="G2" s="350"/>
      <c r="H2" s="350"/>
      <c r="I2" s="350"/>
      <c r="J2" s="350"/>
      <c r="K2" s="350"/>
      <c r="L2" s="350"/>
      <c r="M2" s="350"/>
      <c r="N2" s="350"/>
      <c r="O2" s="351"/>
      <c r="P2" s="352"/>
      <c r="Q2" s="352"/>
      <c r="R2" s="353"/>
      <c r="S2" s="353"/>
      <c r="T2" s="353"/>
    </row>
    <row r="3" spans="2:20" ht="42" customHeight="1" x14ac:dyDescent="0.2">
      <c r="B3" s="355"/>
      <c r="C3" s="355"/>
      <c r="D3" s="355"/>
      <c r="E3" s="356" t="s">
        <v>244</v>
      </c>
      <c r="F3" s="356"/>
      <c r="G3" s="356"/>
      <c r="H3" s="356"/>
      <c r="I3" s="356"/>
      <c r="J3" s="356"/>
      <c r="K3" s="356"/>
      <c r="L3" s="356"/>
      <c r="M3" s="356"/>
      <c r="N3" s="356"/>
      <c r="O3" s="199"/>
      <c r="P3" s="149"/>
      <c r="Q3" s="149"/>
      <c r="R3" s="146"/>
      <c r="S3" s="146"/>
      <c r="T3" s="146"/>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146"/>
      <c r="T4" s="146"/>
    </row>
    <row r="5" spans="2:20" ht="24.9" customHeight="1" x14ac:dyDescent="0.2">
      <c r="B5" s="280" t="s">
        <v>163</v>
      </c>
      <c r="C5" s="110">
        <v>1</v>
      </c>
      <c r="D5" s="116" t="s">
        <v>251</v>
      </c>
      <c r="E5" s="339" t="s">
        <v>203</v>
      </c>
      <c r="F5" s="340"/>
      <c r="G5" s="340"/>
      <c r="H5" s="340"/>
      <c r="I5" s="340"/>
      <c r="J5" s="340"/>
      <c r="K5" s="340"/>
      <c r="L5" s="340"/>
      <c r="M5" s="340"/>
      <c r="N5" s="341"/>
      <c r="O5" s="117" t="s">
        <v>245</v>
      </c>
      <c r="P5" s="342" t="s">
        <v>165</v>
      </c>
      <c r="Q5" s="343"/>
      <c r="R5" s="332"/>
      <c r="S5" s="333"/>
      <c r="T5" s="333"/>
    </row>
    <row r="6" spans="2:20" ht="24.9" customHeight="1" x14ac:dyDescent="0.2">
      <c r="B6" s="280"/>
      <c r="C6" s="109">
        <v>2</v>
      </c>
      <c r="D6" s="112" t="s">
        <v>159</v>
      </c>
      <c r="E6" s="327" t="s">
        <v>204</v>
      </c>
      <c r="F6" s="328"/>
      <c r="G6" s="328"/>
      <c r="H6" s="328"/>
      <c r="I6" s="328"/>
      <c r="J6" s="328"/>
      <c r="K6" s="328"/>
      <c r="L6" s="328"/>
      <c r="M6" s="328"/>
      <c r="N6" s="329"/>
      <c r="O6" s="118"/>
      <c r="P6" s="330" t="s">
        <v>165</v>
      </c>
      <c r="Q6" s="331"/>
      <c r="R6" s="332"/>
      <c r="S6" s="333"/>
      <c r="T6" s="333"/>
    </row>
    <row r="7" spans="2:20" ht="24.9" customHeight="1" x14ac:dyDescent="0.2">
      <c r="B7" s="280"/>
      <c r="C7" s="109">
        <v>3</v>
      </c>
      <c r="D7" s="112" t="s">
        <v>175</v>
      </c>
      <c r="E7" s="327" t="s">
        <v>201</v>
      </c>
      <c r="F7" s="328"/>
      <c r="G7" s="328"/>
      <c r="H7" s="328"/>
      <c r="I7" s="328"/>
      <c r="J7" s="328"/>
      <c r="K7" s="328"/>
      <c r="L7" s="328"/>
      <c r="M7" s="328"/>
      <c r="N7" s="329"/>
      <c r="O7" s="118"/>
      <c r="P7" s="330" t="s">
        <v>165</v>
      </c>
      <c r="Q7" s="331"/>
      <c r="R7" s="332"/>
      <c r="S7" s="333"/>
      <c r="T7" s="333"/>
    </row>
    <row r="8" spans="2:20" ht="24.9" customHeight="1" thickBot="1" x14ac:dyDescent="0.25">
      <c r="B8" s="338"/>
      <c r="C8" s="111">
        <v>4</v>
      </c>
      <c r="D8" s="113" t="s">
        <v>55</v>
      </c>
      <c r="E8" s="344" t="s">
        <v>53</v>
      </c>
      <c r="F8" s="345"/>
      <c r="G8" s="345"/>
      <c r="H8" s="345"/>
      <c r="I8" s="345"/>
      <c r="J8" s="345"/>
      <c r="K8" s="345"/>
      <c r="L8" s="345"/>
      <c r="M8" s="345"/>
      <c r="N8" s="346"/>
      <c r="O8" s="119"/>
      <c r="P8" s="347" t="s">
        <v>165</v>
      </c>
      <c r="Q8" s="348"/>
      <c r="R8" s="332"/>
      <c r="S8" s="333"/>
      <c r="T8" s="333"/>
    </row>
    <row r="9" spans="2:20" ht="24.9" customHeight="1" thickTop="1" x14ac:dyDescent="0.2">
      <c r="B9" s="307" t="s">
        <v>161</v>
      </c>
      <c r="C9" s="127">
        <v>5</v>
      </c>
      <c r="D9" s="132" t="s">
        <v>43</v>
      </c>
      <c r="E9" s="309" t="s">
        <v>209</v>
      </c>
      <c r="F9" s="310"/>
      <c r="G9" s="310"/>
      <c r="H9" s="310"/>
      <c r="I9" s="310"/>
      <c r="J9" s="310"/>
      <c r="K9" s="310"/>
      <c r="L9" s="310"/>
      <c r="M9" s="310"/>
      <c r="N9" s="311"/>
      <c r="O9" s="324" t="s">
        <v>235</v>
      </c>
      <c r="P9" s="312" t="s">
        <v>165</v>
      </c>
      <c r="Q9" s="313"/>
      <c r="R9" s="144"/>
      <c r="S9" s="145"/>
      <c r="T9" s="145"/>
    </row>
    <row r="10" spans="2:20" ht="24.9" customHeight="1" x14ac:dyDescent="0.2">
      <c r="B10" s="280"/>
      <c r="C10" s="128">
        <v>6</v>
      </c>
      <c r="D10" s="133" t="s">
        <v>44</v>
      </c>
      <c r="E10" s="314" t="s">
        <v>210</v>
      </c>
      <c r="F10" s="315"/>
      <c r="G10" s="315"/>
      <c r="H10" s="315"/>
      <c r="I10" s="315"/>
      <c r="J10" s="315"/>
      <c r="K10" s="315"/>
      <c r="L10" s="315"/>
      <c r="M10" s="315"/>
      <c r="N10" s="316"/>
      <c r="O10" s="325"/>
      <c r="P10" s="317" t="s">
        <v>165</v>
      </c>
      <c r="Q10" s="318"/>
      <c r="R10" s="144"/>
      <c r="S10" s="145"/>
      <c r="T10" s="145"/>
    </row>
    <row r="11" spans="2:20" ht="24.9" customHeight="1" x14ac:dyDescent="0.2">
      <c r="B11" s="280"/>
      <c r="C11" s="128">
        <v>7</v>
      </c>
      <c r="D11" s="133" t="s">
        <v>45</v>
      </c>
      <c r="E11" s="314" t="s">
        <v>211</v>
      </c>
      <c r="F11" s="315"/>
      <c r="G11" s="315"/>
      <c r="H11" s="315"/>
      <c r="I11" s="315"/>
      <c r="J11" s="315"/>
      <c r="K11" s="315"/>
      <c r="L11" s="315"/>
      <c r="M11" s="315"/>
      <c r="N11" s="316"/>
      <c r="O11" s="325"/>
      <c r="P11" s="317" t="s">
        <v>165</v>
      </c>
      <c r="Q11" s="318"/>
      <c r="R11" s="144"/>
      <c r="S11" s="145"/>
      <c r="T11" s="145"/>
    </row>
    <row r="12" spans="2:20" ht="24.9" customHeight="1" thickBot="1" x14ac:dyDescent="0.25">
      <c r="B12" s="308"/>
      <c r="C12" s="129">
        <v>8</v>
      </c>
      <c r="D12" s="134" t="s">
        <v>46</v>
      </c>
      <c r="E12" s="319" t="s">
        <v>212</v>
      </c>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t="s">
        <v>246</v>
      </c>
      <c r="F13" s="283"/>
      <c r="G13" s="283"/>
      <c r="H13" s="283"/>
      <c r="I13" s="283"/>
      <c r="J13" s="283"/>
      <c r="K13" s="283"/>
      <c r="L13" s="283"/>
      <c r="M13" s="283"/>
      <c r="N13" s="284"/>
      <c r="O13" s="179" t="s">
        <v>240</v>
      </c>
      <c r="P13" s="124">
        <f>LEN(E13)</f>
        <v>27</v>
      </c>
      <c r="Q13" s="120" t="s">
        <v>166</v>
      </c>
      <c r="R13" s="217"/>
      <c r="S13" s="218"/>
      <c r="T13" s="218"/>
    </row>
    <row r="14" spans="2:20" ht="24.9" customHeight="1" x14ac:dyDescent="0.2">
      <c r="B14" s="280"/>
      <c r="C14" s="128">
        <v>10</v>
      </c>
      <c r="D14" s="142" t="s">
        <v>164</v>
      </c>
      <c r="E14" s="267" t="s">
        <v>249</v>
      </c>
      <c r="F14" s="268"/>
      <c r="G14" s="297"/>
      <c r="H14" s="297"/>
      <c r="I14" s="297"/>
      <c r="J14" s="297"/>
      <c r="K14" s="297"/>
      <c r="L14" s="297"/>
      <c r="M14" s="297"/>
      <c r="N14" s="298"/>
      <c r="O14" s="121"/>
      <c r="P14" s="125">
        <f>LEN(E14)</f>
        <v>13</v>
      </c>
      <c r="Q14" s="122" t="s">
        <v>167</v>
      </c>
      <c r="R14" s="217"/>
      <c r="S14" s="218"/>
      <c r="T14" s="218"/>
    </row>
    <row r="15" spans="2:20" ht="24.9" customHeight="1" x14ac:dyDescent="0.2">
      <c r="B15" s="280"/>
      <c r="C15" s="128">
        <v>11</v>
      </c>
      <c r="D15" s="142" t="s">
        <v>179</v>
      </c>
      <c r="E15" s="299" t="s">
        <v>187</v>
      </c>
      <c r="F15" s="300"/>
      <c r="G15" s="301">
        <v>3000</v>
      </c>
      <c r="H15" s="301"/>
      <c r="I15" s="215" t="s">
        <v>258</v>
      </c>
      <c r="J15" s="213"/>
      <c r="K15" s="213"/>
      <c r="L15" s="213"/>
      <c r="M15" s="213"/>
      <c r="N15" s="216"/>
      <c r="O15" s="135" t="s">
        <v>184</v>
      </c>
      <c r="P15" s="264" t="s">
        <v>165</v>
      </c>
      <c r="Q15" s="265"/>
      <c r="R15" s="217"/>
      <c r="S15" s="218"/>
      <c r="T15" s="218"/>
    </row>
    <row r="16" spans="2:20" ht="24.9" customHeight="1" x14ac:dyDescent="0.2">
      <c r="B16" s="280"/>
      <c r="C16" s="128">
        <v>12</v>
      </c>
      <c r="D16" s="201" t="s">
        <v>256</v>
      </c>
      <c r="E16" s="304" t="s">
        <v>260</v>
      </c>
      <c r="F16" s="305"/>
      <c r="G16" s="305"/>
      <c r="H16" s="305"/>
      <c r="I16" s="305"/>
      <c r="J16" s="305"/>
      <c r="K16" s="305"/>
      <c r="L16" s="305"/>
      <c r="M16" s="305"/>
      <c r="N16" s="306"/>
      <c r="O16" s="200" t="s">
        <v>259</v>
      </c>
      <c r="P16" s="264" t="s">
        <v>165</v>
      </c>
      <c r="Q16" s="265"/>
      <c r="R16" s="217"/>
      <c r="S16" s="218"/>
      <c r="T16" s="218"/>
    </row>
    <row r="17" spans="2:20" ht="60.75" customHeight="1" x14ac:dyDescent="0.2">
      <c r="B17" s="280"/>
      <c r="C17" s="128">
        <v>13</v>
      </c>
      <c r="D17" s="142" t="s">
        <v>219</v>
      </c>
      <c r="E17" s="267" t="s">
        <v>217</v>
      </c>
      <c r="F17" s="268"/>
      <c r="G17" s="302"/>
      <c r="H17" s="302"/>
      <c r="I17" s="302"/>
      <c r="J17" s="302"/>
      <c r="K17" s="302"/>
      <c r="L17" s="302"/>
      <c r="M17" s="302"/>
      <c r="N17" s="303"/>
      <c r="O17" s="121" t="s">
        <v>236</v>
      </c>
      <c r="P17" s="125">
        <f>LEN(E17)</f>
        <v>46</v>
      </c>
      <c r="Q17" s="122" t="s">
        <v>166</v>
      </c>
      <c r="R17" s="217"/>
      <c r="S17" s="218"/>
      <c r="T17" s="218"/>
    </row>
    <row r="18" spans="2:20" ht="130.65" customHeight="1" x14ac:dyDescent="0.2">
      <c r="B18" s="280"/>
      <c r="C18" s="128">
        <v>14</v>
      </c>
      <c r="D18" s="142" t="s">
        <v>220</v>
      </c>
      <c r="E18" s="267" t="s">
        <v>254</v>
      </c>
      <c r="F18" s="268"/>
      <c r="G18" s="268"/>
      <c r="H18" s="268"/>
      <c r="I18" s="268"/>
      <c r="J18" s="268"/>
      <c r="K18" s="268"/>
      <c r="L18" s="268"/>
      <c r="M18" s="268"/>
      <c r="N18" s="269"/>
      <c r="O18" s="178" t="s">
        <v>242</v>
      </c>
      <c r="P18" s="125">
        <f>LEN(E18)</f>
        <v>195</v>
      </c>
      <c r="Q18" s="122" t="s">
        <v>168</v>
      </c>
      <c r="R18" s="217"/>
      <c r="S18" s="218"/>
      <c r="T18" s="218"/>
    </row>
    <row r="19" spans="2:20" ht="30" customHeight="1" x14ac:dyDescent="0.2">
      <c r="B19" s="280"/>
      <c r="C19" s="221">
        <v>15</v>
      </c>
      <c r="D19" s="243" t="s">
        <v>176</v>
      </c>
      <c r="E19" s="231" t="s">
        <v>247</v>
      </c>
      <c r="F19" s="232"/>
      <c r="G19" s="232"/>
      <c r="H19" s="232"/>
      <c r="I19" s="232"/>
      <c r="J19" s="233"/>
      <c r="K19" s="229" t="s">
        <v>221</v>
      </c>
      <c r="L19" s="230"/>
      <c r="M19" s="219" t="s">
        <v>205</v>
      </c>
      <c r="N19" s="220"/>
      <c r="O19" s="246" t="s">
        <v>237</v>
      </c>
      <c r="P19" s="275" t="s">
        <v>165</v>
      </c>
      <c r="Q19" s="276"/>
      <c r="R19" s="152"/>
      <c r="S19" s="153"/>
      <c r="T19" s="153"/>
    </row>
    <row r="20" spans="2:20" ht="30" customHeight="1" x14ac:dyDescent="0.2">
      <c r="B20" s="280"/>
      <c r="C20" s="222"/>
      <c r="D20" s="244"/>
      <c r="E20" s="231" t="s">
        <v>233</v>
      </c>
      <c r="F20" s="232"/>
      <c r="G20" s="232"/>
      <c r="H20" s="232"/>
      <c r="I20" s="232"/>
      <c r="J20" s="233"/>
      <c r="K20" s="229" t="s">
        <v>232</v>
      </c>
      <c r="L20" s="230"/>
      <c r="M20" s="219" t="s">
        <v>234</v>
      </c>
      <c r="N20" s="220"/>
      <c r="O20" s="247"/>
      <c r="P20" s="293"/>
      <c r="Q20" s="294"/>
      <c r="R20" s="152"/>
      <c r="S20" s="153"/>
      <c r="T20" s="153"/>
    </row>
    <row r="21" spans="2:20" ht="30" customHeight="1" x14ac:dyDescent="0.2">
      <c r="B21" s="280"/>
      <c r="C21" s="222"/>
      <c r="D21" s="244"/>
      <c r="E21" s="231"/>
      <c r="F21" s="232"/>
      <c r="G21" s="232"/>
      <c r="H21" s="232"/>
      <c r="I21" s="232"/>
      <c r="J21" s="233"/>
      <c r="K21" s="229" t="s">
        <v>190</v>
      </c>
      <c r="L21" s="230"/>
      <c r="M21" s="219"/>
      <c r="N21" s="220"/>
      <c r="O21" s="247"/>
      <c r="P21" s="293"/>
      <c r="Q21" s="294"/>
      <c r="R21" s="152"/>
      <c r="S21" s="153"/>
      <c r="T21" s="153"/>
    </row>
    <row r="22" spans="2:20" ht="30" customHeight="1" x14ac:dyDescent="0.2">
      <c r="B22" s="280"/>
      <c r="C22" s="222"/>
      <c r="D22" s="244"/>
      <c r="E22" s="231"/>
      <c r="F22" s="232"/>
      <c r="G22" s="232"/>
      <c r="H22" s="232"/>
      <c r="I22" s="232"/>
      <c r="J22" s="233"/>
      <c r="K22" s="229" t="s">
        <v>190</v>
      </c>
      <c r="L22" s="230"/>
      <c r="M22" s="219"/>
      <c r="N22" s="220"/>
      <c r="O22" s="247"/>
      <c r="P22" s="293"/>
      <c r="Q22" s="294"/>
      <c r="R22" s="152"/>
      <c r="S22" s="153"/>
      <c r="T22" s="153"/>
    </row>
    <row r="23" spans="2:20" ht="30" customHeight="1" x14ac:dyDescent="0.2">
      <c r="B23" s="280"/>
      <c r="C23" s="223"/>
      <c r="D23" s="245"/>
      <c r="E23" s="231"/>
      <c r="F23" s="232"/>
      <c r="G23" s="232"/>
      <c r="H23" s="232"/>
      <c r="I23" s="232"/>
      <c r="J23" s="233"/>
      <c r="K23" s="229" t="s">
        <v>190</v>
      </c>
      <c r="L23" s="230"/>
      <c r="M23" s="219"/>
      <c r="N23" s="220"/>
      <c r="O23" s="248"/>
      <c r="P23" s="277"/>
      <c r="Q23" s="278"/>
      <c r="R23" s="217"/>
      <c r="S23" s="218"/>
      <c r="T23" s="218"/>
    </row>
    <row r="24" spans="2:20" ht="24.9" customHeight="1" x14ac:dyDescent="0.2">
      <c r="B24" s="280"/>
      <c r="C24" s="128">
        <v>16</v>
      </c>
      <c r="D24" s="235" t="s">
        <v>169</v>
      </c>
      <c r="E24" s="237" t="s">
        <v>213</v>
      </c>
      <c r="F24" s="238"/>
      <c r="G24" s="238"/>
      <c r="H24" s="239"/>
      <c r="I24" s="239"/>
      <c r="J24" s="239"/>
      <c r="K24" s="239"/>
      <c r="L24" s="239"/>
      <c r="M24" s="239"/>
      <c r="N24" s="240"/>
      <c r="O24" s="246" t="s">
        <v>231</v>
      </c>
      <c r="P24" s="275" t="s">
        <v>165</v>
      </c>
      <c r="Q24" s="276"/>
      <c r="R24" s="217"/>
      <c r="S24" s="218"/>
      <c r="T24" s="218"/>
    </row>
    <row r="25" spans="2:20" ht="24.9" customHeight="1" x14ac:dyDescent="0.2">
      <c r="B25" s="280"/>
      <c r="C25" s="128">
        <v>17</v>
      </c>
      <c r="D25" s="236"/>
      <c r="E25" s="126">
        <v>60</v>
      </c>
      <c r="F25" s="291" t="s">
        <v>208</v>
      </c>
      <c r="G25" s="291"/>
      <c r="H25" s="241"/>
      <c r="I25" s="241"/>
      <c r="J25" s="241"/>
      <c r="K25" s="241"/>
      <c r="L25" s="241"/>
      <c r="M25" s="241"/>
      <c r="N25" s="242"/>
      <c r="O25" s="248"/>
      <c r="P25" s="277"/>
      <c r="Q25" s="278"/>
      <c r="R25" s="217"/>
      <c r="S25" s="218"/>
      <c r="T25" s="218"/>
    </row>
    <row r="26" spans="2:20" ht="55.35" customHeight="1" x14ac:dyDescent="0.2">
      <c r="B26" s="280"/>
      <c r="C26" s="128">
        <v>18</v>
      </c>
      <c r="D26" s="142" t="s">
        <v>171</v>
      </c>
      <c r="E26" s="231" t="s">
        <v>248</v>
      </c>
      <c r="F26" s="232"/>
      <c r="G26" s="232"/>
      <c r="H26" s="232"/>
      <c r="I26" s="232"/>
      <c r="J26" s="232"/>
      <c r="K26" s="232"/>
      <c r="L26" s="232"/>
      <c r="M26" s="232"/>
      <c r="N26" s="234"/>
      <c r="O26" s="121" t="s">
        <v>183</v>
      </c>
      <c r="P26" s="285" t="s">
        <v>165</v>
      </c>
      <c r="Q26" s="286"/>
      <c r="R26" s="217"/>
      <c r="S26" s="218"/>
      <c r="T26" s="218"/>
    </row>
    <row r="27" spans="2:20" ht="44.4" customHeight="1" x14ac:dyDescent="0.2">
      <c r="B27" s="280"/>
      <c r="C27" s="128">
        <v>19</v>
      </c>
      <c r="D27" s="154" t="s">
        <v>191</v>
      </c>
      <c r="E27" s="224" t="s">
        <v>200</v>
      </c>
      <c r="F27" s="225"/>
      <c r="G27" s="225"/>
      <c r="H27" s="225"/>
      <c r="I27" s="225"/>
      <c r="J27" s="226">
        <v>4</v>
      </c>
      <c r="K27" s="226"/>
      <c r="L27" s="227" t="s">
        <v>192</v>
      </c>
      <c r="M27" s="227"/>
      <c r="N27" s="228"/>
      <c r="O27" s="166" t="s">
        <v>215</v>
      </c>
      <c r="P27" s="251" t="s">
        <v>165</v>
      </c>
      <c r="Q27" s="252"/>
      <c r="R27" s="152"/>
      <c r="S27" s="153"/>
      <c r="T27" s="153"/>
    </row>
    <row r="28" spans="2:20" ht="24.9" customHeight="1" x14ac:dyDescent="0.2">
      <c r="B28" s="280"/>
      <c r="C28" s="128">
        <v>20</v>
      </c>
      <c r="D28" s="143" t="s">
        <v>5</v>
      </c>
      <c r="E28" s="287" t="s">
        <v>228</v>
      </c>
      <c r="F28" s="288"/>
      <c r="G28" s="289"/>
      <c r="H28" s="266" t="s">
        <v>186</v>
      </c>
      <c r="I28" s="266"/>
      <c r="J28" s="249"/>
      <c r="K28" s="249"/>
      <c r="L28" s="141" t="s">
        <v>8</v>
      </c>
      <c r="M28" s="249"/>
      <c r="N28" s="250"/>
      <c r="O28" s="295" t="s">
        <v>250</v>
      </c>
      <c r="P28" s="251" t="s">
        <v>165</v>
      </c>
      <c r="Q28" s="252"/>
      <c r="R28" s="108"/>
      <c r="S28" s="107"/>
      <c r="T28" s="107"/>
    </row>
    <row r="29" spans="2:20" ht="24.9" customHeight="1" x14ac:dyDescent="0.2">
      <c r="B29" s="280"/>
      <c r="C29" s="128">
        <v>21</v>
      </c>
      <c r="D29" s="143" t="s">
        <v>21</v>
      </c>
      <c r="E29" s="290"/>
      <c r="F29" s="291"/>
      <c r="G29" s="292"/>
      <c r="H29" s="266" t="s">
        <v>185</v>
      </c>
      <c r="I29" s="266"/>
      <c r="J29" s="249"/>
      <c r="K29" s="249"/>
      <c r="L29" s="141" t="s">
        <v>8</v>
      </c>
      <c r="M29" s="249"/>
      <c r="N29" s="250"/>
      <c r="O29" s="296"/>
      <c r="P29" s="251" t="s">
        <v>165</v>
      </c>
      <c r="Q29" s="252"/>
      <c r="R29" s="253"/>
      <c r="S29" s="254"/>
      <c r="T29" s="254"/>
    </row>
    <row r="30" spans="2:20" ht="24.9" customHeight="1" x14ac:dyDescent="0.2">
      <c r="B30" s="280"/>
      <c r="C30" s="128">
        <v>22</v>
      </c>
      <c r="D30" s="143" t="s">
        <v>20</v>
      </c>
      <c r="E30" s="255" t="s">
        <v>207</v>
      </c>
      <c r="F30" s="256"/>
      <c r="G30" s="256"/>
      <c r="H30" s="256"/>
      <c r="I30" s="256"/>
      <c r="J30" s="256"/>
      <c r="K30" s="256"/>
      <c r="L30" s="256"/>
      <c r="M30" s="256"/>
      <c r="N30" s="257"/>
      <c r="O30" s="121"/>
      <c r="P30" s="258" t="s">
        <v>165</v>
      </c>
      <c r="Q30" s="259"/>
      <c r="R30" s="108"/>
      <c r="S30" s="107"/>
      <c r="T30" s="107"/>
    </row>
    <row r="31" spans="2:20" ht="33" customHeight="1" x14ac:dyDescent="0.2">
      <c r="B31" s="280"/>
      <c r="C31" s="128">
        <v>23</v>
      </c>
      <c r="D31" s="143" t="s">
        <v>180</v>
      </c>
      <c r="E31" s="255" t="s">
        <v>96</v>
      </c>
      <c r="F31" s="256"/>
      <c r="G31" s="256"/>
      <c r="H31" s="256"/>
      <c r="I31" s="256"/>
      <c r="J31" s="256"/>
      <c r="K31" s="256"/>
      <c r="L31" s="256"/>
      <c r="M31" s="256"/>
      <c r="N31" s="257"/>
      <c r="O31" s="121" t="s">
        <v>238</v>
      </c>
      <c r="P31" s="258" t="s">
        <v>165</v>
      </c>
      <c r="Q31" s="259"/>
      <c r="R31" s="108"/>
      <c r="S31" s="107"/>
      <c r="T31" s="107"/>
    </row>
    <row r="32" spans="2:20" ht="33" customHeight="1" x14ac:dyDescent="0.2">
      <c r="B32" s="280"/>
      <c r="C32" s="128">
        <v>24</v>
      </c>
      <c r="D32" s="143" t="s">
        <v>181</v>
      </c>
      <c r="E32" s="255" t="s">
        <v>30</v>
      </c>
      <c r="F32" s="256"/>
      <c r="G32" s="256"/>
      <c r="H32" s="256"/>
      <c r="I32" s="256"/>
      <c r="J32" s="256"/>
      <c r="K32" s="256"/>
      <c r="L32" s="256"/>
      <c r="M32" s="256"/>
      <c r="N32" s="257"/>
      <c r="O32" s="121" t="s">
        <v>239</v>
      </c>
      <c r="P32" s="258" t="s">
        <v>165</v>
      </c>
      <c r="Q32" s="259"/>
      <c r="R32" s="108"/>
      <c r="S32" s="107"/>
      <c r="T32" s="107"/>
    </row>
    <row r="33" spans="2:20" ht="48.9" customHeight="1" x14ac:dyDescent="0.2">
      <c r="B33" s="280"/>
      <c r="C33" s="128">
        <v>25</v>
      </c>
      <c r="D33" s="138" t="s">
        <v>199</v>
      </c>
      <c r="E33" s="260" t="s">
        <v>178</v>
      </c>
      <c r="F33" s="261"/>
      <c r="G33" s="261"/>
      <c r="H33" s="151">
        <v>1000</v>
      </c>
      <c r="I33" s="140" t="s">
        <v>3</v>
      </c>
      <c r="J33" s="262" t="s">
        <v>182</v>
      </c>
      <c r="K33" s="263"/>
      <c r="L33" s="263"/>
      <c r="M33" s="151">
        <v>10</v>
      </c>
      <c r="N33" s="136" t="s">
        <v>3</v>
      </c>
      <c r="O33" s="121" t="s">
        <v>253</v>
      </c>
      <c r="P33" s="264" t="s">
        <v>165</v>
      </c>
      <c r="Q33" s="265"/>
      <c r="R33" s="217"/>
      <c r="S33" s="218"/>
      <c r="T33" s="218"/>
    </row>
    <row r="34" spans="2:20" ht="124.35" customHeight="1" x14ac:dyDescent="0.2">
      <c r="B34" s="280"/>
      <c r="C34" s="128">
        <v>26</v>
      </c>
      <c r="D34" s="142" t="s">
        <v>172</v>
      </c>
      <c r="E34" s="231" t="s">
        <v>255</v>
      </c>
      <c r="F34" s="232"/>
      <c r="G34" s="232"/>
      <c r="H34" s="232"/>
      <c r="I34" s="232"/>
      <c r="J34" s="232"/>
      <c r="K34" s="232"/>
      <c r="L34" s="232"/>
      <c r="M34" s="232"/>
      <c r="N34" s="234"/>
      <c r="O34" s="121"/>
      <c r="P34" s="264" t="s">
        <v>165</v>
      </c>
      <c r="Q34" s="265"/>
      <c r="R34" s="108"/>
      <c r="S34" s="107"/>
      <c r="T34" s="107"/>
    </row>
    <row r="35" spans="2:20" ht="120" customHeight="1" x14ac:dyDescent="0.2">
      <c r="B35" s="280"/>
      <c r="C35" s="128">
        <v>27</v>
      </c>
      <c r="D35" s="142" t="s">
        <v>170</v>
      </c>
      <c r="E35" s="267" t="s">
        <v>216</v>
      </c>
      <c r="F35" s="268"/>
      <c r="G35" s="268"/>
      <c r="H35" s="268"/>
      <c r="I35" s="268"/>
      <c r="J35" s="268"/>
      <c r="K35" s="268"/>
      <c r="L35" s="268"/>
      <c r="M35" s="268"/>
      <c r="N35" s="269"/>
      <c r="O35" s="168" t="s">
        <v>206</v>
      </c>
      <c r="P35" s="125">
        <f>LEN(E35)</f>
        <v>193</v>
      </c>
      <c r="Q35" s="122" t="s">
        <v>168</v>
      </c>
      <c r="R35" s="108"/>
      <c r="S35" s="107"/>
      <c r="T35" s="107"/>
    </row>
    <row r="36" spans="2:20" ht="24.9" customHeight="1" thickBot="1" x14ac:dyDescent="0.25">
      <c r="B36" s="281"/>
      <c r="C36" s="131">
        <v>28</v>
      </c>
      <c r="D36" s="139" t="s">
        <v>42</v>
      </c>
      <c r="E36" s="270" t="s">
        <v>97</v>
      </c>
      <c r="F36" s="271"/>
      <c r="G36" s="271"/>
      <c r="H36" s="271"/>
      <c r="I36" s="271"/>
      <c r="J36" s="271"/>
      <c r="K36" s="271"/>
      <c r="L36" s="271"/>
      <c r="M36" s="271"/>
      <c r="N36" s="272"/>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7">
    <mergeCell ref="B2:D3"/>
    <mergeCell ref="E3:N3"/>
    <mergeCell ref="P8:Q8"/>
    <mergeCell ref="R8:T8"/>
    <mergeCell ref="E2:N2"/>
    <mergeCell ref="O2:Q2"/>
    <mergeCell ref="R2:T2"/>
    <mergeCell ref="R5:T5"/>
    <mergeCell ref="E6:N6"/>
    <mergeCell ref="P6:Q6"/>
    <mergeCell ref="R6:T6"/>
    <mergeCell ref="E7:N7"/>
    <mergeCell ref="P7:Q7"/>
    <mergeCell ref="R7:T7"/>
    <mergeCell ref="B4:D4"/>
    <mergeCell ref="E4:N4"/>
    <mergeCell ref="P4:Q4"/>
    <mergeCell ref="B5:B8"/>
    <mergeCell ref="E5:N5"/>
    <mergeCell ref="P5:Q5"/>
    <mergeCell ref="E8:N8"/>
    <mergeCell ref="B9:B12"/>
    <mergeCell ref="E9:N9"/>
    <mergeCell ref="P9:Q9"/>
    <mergeCell ref="E10:N10"/>
    <mergeCell ref="P10:Q10"/>
    <mergeCell ref="E11:N11"/>
    <mergeCell ref="P11:Q11"/>
    <mergeCell ref="E12:N12"/>
    <mergeCell ref="P12:Q12"/>
    <mergeCell ref="O9:O12"/>
    <mergeCell ref="R15:T15"/>
    <mergeCell ref="E17:N17"/>
    <mergeCell ref="R17:T17"/>
    <mergeCell ref="E18:N18"/>
    <mergeCell ref="P16:Q16"/>
    <mergeCell ref="R16:T16"/>
    <mergeCell ref="E16:N16"/>
    <mergeCell ref="P28:Q28"/>
    <mergeCell ref="P27:Q27"/>
    <mergeCell ref="P19:Q23"/>
    <mergeCell ref="O28:O29"/>
    <mergeCell ref="R13:T13"/>
    <mergeCell ref="E14:N14"/>
    <mergeCell ref="R14:T14"/>
    <mergeCell ref="E15:F15"/>
    <mergeCell ref="G15:H15"/>
    <mergeCell ref="P15:Q15"/>
    <mergeCell ref="J28:K28"/>
    <mergeCell ref="M28:N28"/>
    <mergeCell ref="E19:J19"/>
    <mergeCell ref="E23:J23"/>
    <mergeCell ref="E20:J20"/>
    <mergeCell ref="K20:L20"/>
    <mergeCell ref="F25:G25"/>
    <mergeCell ref="E35:N35"/>
    <mergeCell ref="E36:N36"/>
    <mergeCell ref="P36:Q36"/>
    <mergeCell ref="O24:O25"/>
    <mergeCell ref="P24:Q25"/>
    <mergeCell ref="B13:B36"/>
    <mergeCell ref="E13:N13"/>
    <mergeCell ref="P26:Q26"/>
    <mergeCell ref="E28:G29"/>
    <mergeCell ref="H28:I28"/>
    <mergeCell ref="E33:G33"/>
    <mergeCell ref="J33:L33"/>
    <mergeCell ref="P33:Q33"/>
    <mergeCell ref="H29:I29"/>
    <mergeCell ref="J29:K29"/>
    <mergeCell ref="E34:N34"/>
    <mergeCell ref="P34:Q34"/>
    <mergeCell ref="R33:T33"/>
    <mergeCell ref="M29:N29"/>
    <mergeCell ref="P29:Q29"/>
    <mergeCell ref="R29:T29"/>
    <mergeCell ref="E30:N30"/>
    <mergeCell ref="P30:Q30"/>
    <mergeCell ref="E31:N31"/>
    <mergeCell ref="P31:Q31"/>
    <mergeCell ref="E32:N32"/>
    <mergeCell ref="P32:Q32"/>
    <mergeCell ref="E24:G24"/>
    <mergeCell ref="H24:N25"/>
    <mergeCell ref="D19:D23"/>
    <mergeCell ref="K19:L19"/>
    <mergeCell ref="K23:L23"/>
    <mergeCell ref="M19:N19"/>
    <mergeCell ref="M23:N23"/>
    <mergeCell ref="C19:C23"/>
    <mergeCell ref="E27:I27"/>
    <mergeCell ref="J27:K27"/>
    <mergeCell ref="L27:N27"/>
    <mergeCell ref="K21:L21"/>
    <mergeCell ref="K22:L22"/>
    <mergeCell ref="E21:J21"/>
    <mergeCell ref="E22:J22"/>
    <mergeCell ref="E26:N26"/>
    <mergeCell ref="D24:D25"/>
    <mergeCell ref="R26:T26"/>
    <mergeCell ref="R18:T18"/>
    <mergeCell ref="R23:T23"/>
    <mergeCell ref="M20:N20"/>
    <mergeCell ref="M21:N21"/>
    <mergeCell ref="M22:N22"/>
    <mergeCell ref="O19:O23"/>
    <mergeCell ref="R24:T25"/>
  </mergeCells>
  <phoneticPr fontId="1"/>
  <conditionalFormatting sqref="R13:T13">
    <cfRule type="expression" dxfId="634" priority="24">
      <formula>$R$13="OK"</formula>
    </cfRule>
    <cfRule type="cellIs" dxfId="633" priority="28" operator="equal">
      <formula>"50文字以内で入力してください。"</formula>
    </cfRule>
  </conditionalFormatting>
  <conditionalFormatting sqref="R14:T14">
    <cfRule type="expression" dxfId="632" priority="23">
      <formula>$R$14="OK"</formula>
    </cfRule>
    <cfRule type="cellIs" dxfId="631" priority="27" operator="equal">
      <formula>"50文字以内で入力してください。"</formula>
    </cfRule>
  </conditionalFormatting>
  <conditionalFormatting sqref="R17:T17 R23:R24">
    <cfRule type="expression" dxfId="630" priority="22">
      <formula>$R$17="OK"</formula>
    </cfRule>
    <cfRule type="cellIs" dxfId="629" priority="26" operator="equal">
      <formula>"50文字以内で入力してください。"</formula>
    </cfRule>
  </conditionalFormatting>
  <conditionalFormatting sqref="R18:R22">
    <cfRule type="cellIs" dxfId="628" priority="25" operator="equal">
      <formula>"50文字以内で入力してください。"</formula>
    </cfRule>
  </conditionalFormatting>
  <conditionalFormatting sqref="R18:T22">
    <cfRule type="expression" dxfId="627" priority="21">
      <formula>$R$18="OK"</formula>
    </cfRule>
  </conditionalFormatting>
  <conditionalFormatting sqref="R26:R27">
    <cfRule type="expression" dxfId="626" priority="17">
      <formula>$R$26="OK"</formula>
    </cfRule>
    <cfRule type="cellIs" dxfId="625" priority="18" operator="equal">
      <formula>"50文字以内で入力してください。"</formula>
    </cfRule>
  </conditionalFormatting>
  <conditionalFormatting sqref="R33:T33">
    <cfRule type="expression" dxfId="624" priority="15">
      <formula>$R$33="OK"</formula>
    </cfRule>
    <cfRule type="cellIs" dxfId="623" priority="16" operator="equal">
      <formula>"50文字以内で入力してください。"</formula>
    </cfRule>
  </conditionalFormatting>
  <conditionalFormatting sqref="R15:T15">
    <cfRule type="expression" dxfId="622" priority="13">
      <formula>$R$15="OK"</formula>
    </cfRule>
    <cfRule type="cellIs" dxfId="621" priority="14" operator="equal">
      <formula>"50文字以内で入力してください。"</formula>
    </cfRule>
  </conditionalFormatting>
  <conditionalFormatting sqref="R2:T4">
    <cfRule type="cellIs" dxfId="620" priority="12" operator="equal">
      <formula>"未記入の入力項目がございます。"</formula>
    </cfRule>
  </conditionalFormatting>
  <conditionalFormatting sqref="R29:T29">
    <cfRule type="expression" dxfId="619" priority="11">
      <formula>$E$28="①通年取扱い"</formula>
    </cfRule>
  </conditionalFormatting>
  <conditionalFormatting sqref="E13">
    <cfRule type="expression" dxfId="618" priority="9">
      <formula>$P$13&gt;51</formula>
    </cfRule>
  </conditionalFormatting>
  <conditionalFormatting sqref="E14">
    <cfRule type="expression" dxfId="617" priority="10">
      <formula>$P$14&gt;17</formula>
    </cfRule>
  </conditionalFormatting>
  <conditionalFormatting sqref="E17:N17">
    <cfRule type="expression" dxfId="616" priority="8">
      <formula>$P$17&gt;51</formula>
    </cfRule>
  </conditionalFormatting>
  <conditionalFormatting sqref="P13">
    <cfRule type="cellIs" dxfId="615" priority="7" operator="greaterThan">
      <formula>51</formula>
    </cfRule>
  </conditionalFormatting>
  <conditionalFormatting sqref="P14">
    <cfRule type="cellIs" dxfId="614" priority="6" operator="greaterThan">
      <formula>17</formula>
    </cfRule>
  </conditionalFormatting>
  <conditionalFormatting sqref="P17">
    <cfRule type="cellIs" dxfId="613" priority="5" operator="greaterThan">
      <formula>51</formula>
    </cfRule>
  </conditionalFormatting>
  <conditionalFormatting sqref="P18">
    <cfRule type="cellIs" dxfId="612" priority="4" operator="greaterThan">
      <formula>501</formula>
    </cfRule>
  </conditionalFormatting>
  <conditionalFormatting sqref="P35">
    <cfRule type="cellIs" dxfId="611" priority="3" operator="greaterThan">
      <formula>501</formula>
    </cfRule>
  </conditionalFormatting>
  <conditionalFormatting sqref="R16:T16">
    <cfRule type="expression" dxfId="610" priority="1">
      <formula>$R$15="OK"</formula>
    </cfRule>
    <cfRule type="cellIs" dxfId="609" priority="2" operator="equal">
      <formula>"50文字以内で入力してください。"</formula>
    </cfRule>
  </conditionalFormatting>
  <dataValidations count="12">
    <dataValidation type="list" allowBlank="1" showInputMessage="1" showErrorMessage="1" sqref="E36:N36">
      <formula1>"右の▼から選択してください,加入済,未加入,"</formula1>
    </dataValidation>
    <dataValidation type="list" allowBlank="1" showInputMessage="1" showErrorMessage="1" sqref="F25:G25">
      <formula1>"右の▼から選択してください,日,ヶ月,年,"</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list" allowBlank="1" showInputMessage="1" showErrorMessage="1" sqref="E30:N30">
      <formula1>"右の▼から選択してください,①通常便,②冷蔵便,③冷凍便"</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28:G29">
      <formula1>"右の▼から選択してください,①通年取扱い,②季節限定取扱い,"</formula1>
    </dataValidation>
    <dataValidation type="list" allowBlank="1" showInputMessage="1" showErrorMessage="1" sqref="K19:K23">
      <formula1>"右の▼から選択してください,原産地,製造地,加工地,宿泊地,サービス提供地"</formula1>
    </dataValidation>
    <dataValidation allowBlank="1" showInputMessage="1" error="2017/1/1以降の日付を入力してください。" sqref="O28"/>
    <dataValidation type="whole" allowBlank="1" showInputMessage="1" showErrorMessage="1" error="5日以降の数字を入力してください。" sqref="J27:K27">
      <formula1>4</formula1>
      <formula2>30</formula2>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6" min="1" max="15" man="1"/>
  </rowBreaks>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367" priority="22">
      <formula>$R$13="OK"</formula>
    </cfRule>
    <cfRule type="cellIs" dxfId="366" priority="26" operator="equal">
      <formula>"50文字以内で入力してください。"</formula>
    </cfRule>
  </conditionalFormatting>
  <conditionalFormatting sqref="R14:T14">
    <cfRule type="expression" dxfId="365" priority="21">
      <formula>$R$14="OK"</formula>
    </cfRule>
    <cfRule type="cellIs" dxfId="364" priority="25" operator="equal">
      <formula>"50文字以内で入力してください。"</formula>
    </cfRule>
  </conditionalFormatting>
  <conditionalFormatting sqref="R17:T17 R23:R24">
    <cfRule type="expression" dxfId="363" priority="20">
      <formula>$R$17="OK"</formula>
    </cfRule>
    <cfRule type="cellIs" dxfId="362" priority="24" operator="equal">
      <formula>"50文字以内で入力してください。"</formula>
    </cfRule>
  </conditionalFormatting>
  <conditionalFormatting sqref="R18:R22">
    <cfRule type="cellIs" dxfId="361" priority="23" operator="equal">
      <formula>"50文字以内で入力してください。"</formula>
    </cfRule>
  </conditionalFormatting>
  <conditionalFormatting sqref="R18:T22">
    <cfRule type="expression" dxfId="360" priority="19">
      <formula>$R$18="OK"</formula>
    </cfRule>
  </conditionalFormatting>
  <conditionalFormatting sqref="R26:R27">
    <cfRule type="expression" dxfId="359" priority="17">
      <formula>$R$26="OK"</formula>
    </cfRule>
    <cfRule type="cellIs" dxfId="358" priority="18" operator="equal">
      <formula>"50文字以内で入力してください。"</formula>
    </cfRule>
  </conditionalFormatting>
  <conditionalFormatting sqref="R33:T33">
    <cfRule type="expression" dxfId="357" priority="15">
      <formula>$R$33="OK"</formula>
    </cfRule>
    <cfRule type="cellIs" dxfId="356" priority="16" operator="equal">
      <formula>"50文字以内で入力してください。"</formula>
    </cfRule>
  </conditionalFormatting>
  <conditionalFormatting sqref="R15:T15">
    <cfRule type="expression" dxfId="355" priority="13">
      <formula>$R$15="OK"</formula>
    </cfRule>
    <cfRule type="cellIs" dxfId="354" priority="14" operator="equal">
      <formula>"50文字以内で入力してください。"</formula>
    </cfRule>
  </conditionalFormatting>
  <conditionalFormatting sqref="R2:T4">
    <cfRule type="cellIs" dxfId="353" priority="12" operator="equal">
      <formula>"未記入の入力項目がございます。"</formula>
    </cfRule>
  </conditionalFormatting>
  <conditionalFormatting sqref="R29:T29">
    <cfRule type="expression" dxfId="352" priority="11">
      <formula>$E$28="①通年取扱い"</formula>
    </cfRule>
  </conditionalFormatting>
  <conditionalFormatting sqref="E13">
    <cfRule type="expression" dxfId="351" priority="9">
      <formula>$P$13&gt;51</formula>
    </cfRule>
  </conditionalFormatting>
  <conditionalFormatting sqref="E14">
    <cfRule type="expression" dxfId="350" priority="10">
      <formula>$P$14&gt;17</formula>
    </cfRule>
  </conditionalFormatting>
  <conditionalFormatting sqref="E17:N17">
    <cfRule type="expression" dxfId="349" priority="8">
      <formula>$P$17&gt;51</formula>
    </cfRule>
  </conditionalFormatting>
  <conditionalFormatting sqref="P13">
    <cfRule type="cellIs" dxfId="348" priority="7" operator="greaterThan">
      <formula>51</formula>
    </cfRule>
  </conditionalFormatting>
  <conditionalFormatting sqref="P14">
    <cfRule type="cellIs" dxfId="347" priority="6" operator="greaterThan">
      <formula>17</formula>
    </cfRule>
  </conditionalFormatting>
  <conditionalFormatting sqref="P17">
    <cfRule type="cellIs" dxfId="346" priority="5" operator="greaterThan">
      <formula>51</formula>
    </cfRule>
  </conditionalFormatting>
  <conditionalFormatting sqref="P18">
    <cfRule type="cellIs" dxfId="345" priority="4" operator="greaterThan">
      <formula>501</formula>
    </cfRule>
  </conditionalFormatting>
  <conditionalFormatting sqref="P35">
    <cfRule type="cellIs" dxfId="344" priority="3" operator="greaterThan">
      <formula>501</formula>
    </cfRule>
  </conditionalFormatting>
  <conditionalFormatting sqref="R16:T16">
    <cfRule type="cellIs" dxfId="343" priority="2" operator="equal">
      <formula>"50文字以内で入力してください。"</formula>
    </cfRule>
  </conditionalFormatting>
  <dataValidations disablePrompts="1" count="12">
    <dataValidation type="list" allowBlank="1" showInputMessage="1" showErrorMessage="1" sqref="E36:N36">
      <formula1>"右の▼から選択してください,加入済,未加入,"</formula1>
    </dataValidation>
    <dataValidation type="list" allowBlank="1" showInputMessage="1" showErrorMessage="1" sqref="F25:G25">
      <formula1>"右の▼から選択してください,日,ヶ月,年,"</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28:G29">
      <formula1>"右の▼から選択してください,①通年取扱い,②季節限定取扱い,"</formula1>
    </dataValidation>
    <dataValidation allowBlank="1" showInputMessage="1" error="2017/1/1以降の日付を入力してください。" sqref="O28"/>
    <dataValidation type="whole" allowBlank="1" showInputMessage="1" showErrorMessage="1" error="5日以降の数字を入力してください。" sqref="J27:K27">
      <formula1>4</formula1>
      <formula2>100</formula2>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342" priority="22">
      <formula>$R$13="OK"</formula>
    </cfRule>
    <cfRule type="cellIs" dxfId="341" priority="26" operator="equal">
      <formula>"50文字以内で入力してください。"</formula>
    </cfRule>
  </conditionalFormatting>
  <conditionalFormatting sqref="R14:T14">
    <cfRule type="expression" dxfId="340" priority="21">
      <formula>$R$14="OK"</formula>
    </cfRule>
    <cfRule type="cellIs" dxfId="339" priority="25" operator="equal">
      <formula>"50文字以内で入力してください。"</formula>
    </cfRule>
  </conditionalFormatting>
  <conditionalFormatting sqref="R17:T17 R23:R24">
    <cfRule type="expression" dxfId="338" priority="20">
      <formula>$R$17="OK"</formula>
    </cfRule>
    <cfRule type="cellIs" dxfId="337" priority="24" operator="equal">
      <formula>"50文字以内で入力してください。"</formula>
    </cfRule>
  </conditionalFormatting>
  <conditionalFormatting sqref="R18:R22">
    <cfRule type="cellIs" dxfId="336" priority="23" operator="equal">
      <formula>"50文字以内で入力してください。"</formula>
    </cfRule>
  </conditionalFormatting>
  <conditionalFormatting sqref="R18:T22">
    <cfRule type="expression" dxfId="335" priority="19">
      <formula>$R$18="OK"</formula>
    </cfRule>
  </conditionalFormatting>
  <conditionalFormatting sqref="R26:R27">
    <cfRule type="expression" dxfId="334" priority="17">
      <formula>$R$26="OK"</formula>
    </cfRule>
    <cfRule type="cellIs" dxfId="333" priority="18" operator="equal">
      <formula>"50文字以内で入力してください。"</formula>
    </cfRule>
  </conditionalFormatting>
  <conditionalFormatting sqref="R33:T33">
    <cfRule type="expression" dxfId="332" priority="15">
      <formula>$R$33="OK"</formula>
    </cfRule>
    <cfRule type="cellIs" dxfId="331" priority="16" operator="equal">
      <formula>"50文字以内で入力してください。"</formula>
    </cfRule>
  </conditionalFormatting>
  <conditionalFormatting sqref="R15:T15">
    <cfRule type="expression" dxfId="330" priority="13">
      <formula>$R$15="OK"</formula>
    </cfRule>
    <cfRule type="cellIs" dxfId="329" priority="14" operator="equal">
      <formula>"50文字以内で入力してください。"</formula>
    </cfRule>
  </conditionalFormatting>
  <conditionalFormatting sqref="R2:T4">
    <cfRule type="cellIs" dxfId="328" priority="12" operator="equal">
      <formula>"未記入の入力項目がございます。"</formula>
    </cfRule>
  </conditionalFormatting>
  <conditionalFormatting sqref="R29:T29">
    <cfRule type="expression" dxfId="327" priority="11">
      <formula>$E$28="①通年取扱い"</formula>
    </cfRule>
  </conditionalFormatting>
  <conditionalFormatting sqref="E13">
    <cfRule type="expression" dxfId="326" priority="9">
      <formula>$P$13&gt;51</formula>
    </cfRule>
  </conditionalFormatting>
  <conditionalFormatting sqref="E14">
    <cfRule type="expression" dxfId="325" priority="10">
      <formula>$P$14&gt;17</formula>
    </cfRule>
  </conditionalFormatting>
  <conditionalFormatting sqref="E17:N17">
    <cfRule type="expression" dxfId="324" priority="8">
      <formula>$P$17&gt;51</formula>
    </cfRule>
  </conditionalFormatting>
  <conditionalFormatting sqref="P13">
    <cfRule type="cellIs" dxfId="323" priority="7" operator="greaterThan">
      <formula>51</formula>
    </cfRule>
  </conditionalFormatting>
  <conditionalFormatting sqref="P14">
    <cfRule type="cellIs" dxfId="322" priority="6" operator="greaterThan">
      <formula>17</formula>
    </cfRule>
  </conditionalFormatting>
  <conditionalFormatting sqref="P17">
    <cfRule type="cellIs" dxfId="321" priority="5" operator="greaterThan">
      <formula>51</formula>
    </cfRule>
  </conditionalFormatting>
  <conditionalFormatting sqref="P18">
    <cfRule type="cellIs" dxfId="320" priority="4" operator="greaterThan">
      <formula>501</formula>
    </cfRule>
  </conditionalFormatting>
  <conditionalFormatting sqref="P35">
    <cfRule type="cellIs" dxfId="319" priority="3" operator="greaterThan">
      <formula>501</formula>
    </cfRule>
  </conditionalFormatting>
  <conditionalFormatting sqref="R16:T16">
    <cfRule type="cellIs" dxfId="318" priority="2" operator="equal">
      <formula>"50文字以内で入力してください。"</formula>
    </cfRule>
  </conditionalFormatting>
  <dataValidations count="12">
    <dataValidation type="whole" allowBlank="1" showInputMessage="1" showErrorMessage="1" error="5日以降の数字を入力してください。" sqref="J27:K27">
      <formula1>4</formula1>
      <formula2>100</formula2>
    </dataValidation>
    <dataValidation allowBlank="1" showInputMessage="1" error="2017/1/1以降の日付を入力してください。" sqref="O28"/>
    <dataValidation type="list" allowBlank="1" showInputMessage="1" showErrorMessage="1" sqref="E28:G29">
      <formula1>"右の▼から選択してください,①通年取扱い,②季節限定取扱い,"</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F25:G25">
      <formula1>"右の▼から選択してください,日,ヶ月,年,"</formula1>
    </dataValidation>
    <dataValidation type="list" allowBlank="1" showInputMessage="1" showErrorMessage="1" sqref="E36:N36">
      <formula1>"右の▼から選択してください,加入済,未加入,"</formula1>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317" priority="22">
      <formula>$R$13="OK"</formula>
    </cfRule>
    <cfRule type="cellIs" dxfId="316" priority="26" operator="equal">
      <formula>"50文字以内で入力してください。"</formula>
    </cfRule>
  </conditionalFormatting>
  <conditionalFormatting sqref="R14:T14">
    <cfRule type="expression" dxfId="315" priority="21">
      <formula>$R$14="OK"</formula>
    </cfRule>
    <cfRule type="cellIs" dxfId="314" priority="25" operator="equal">
      <formula>"50文字以内で入力してください。"</formula>
    </cfRule>
  </conditionalFormatting>
  <conditionalFormatting sqref="R17:T17 R23:R24">
    <cfRule type="expression" dxfId="313" priority="20">
      <formula>$R$17="OK"</formula>
    </cfRule>
    <cfRule type="cellIs" dxfId="312" priority="24" operator="equal">
      <formula>"50文字以内で入力してください。"</formula>
    </cfRule>
  </conditionalFormatting>
  <conditionalFormatting sqref="R18:R22">
    <cfRule type="cellIs" dxfId="311" priority="23" operator="equal">
      <formula>"50文字以内で入力してください。"</formula>
    </cfRule>
  </conditionalFormatting>
  <conditionalFormatting sqref="R18:T22">
    <cfRule type="expression" dxfId="310" priority="19">
      <formula>$R$18="OK"</formula>
    </cfRule>
  </conditionalFormatting>
  <conditionalFormatting sqref="R26:R27">
    <cfRule type="expression" dxfId="309" priority="17">
      <formula>$R$26="OK"</formula>
    </cfRule>
    <cfRule type="cellIs" dxfId="308" priority="18" operator="equal">
      <formula>"50文字以内で入力してください。"</formula>
    </cfRule>
  </conditionalFormatting>
  <conditionalFormatting sqref="R33:T33">
    <cfRule type="expression" dxfId="307" priority="15">
      <formula>$R$33="OK"</formula>
    </cfRule>
    <cfRule type="cellIs" dxfId="306" priority="16" operator="equal">
      <formula>"50文字以内で入力してください。"</formula>
    </cfRule>
  </conditionalFormatting>
  <conditionalFormatting sqref="R15:T15">
    <cfRule type="expression" dxfId="305" priority="13">
      <formula>$R$15="OK"</formula>
    </cfRule>
    <cfRule type="cellIs" dxfId="304" priority="14" operator="equal">
      <formula>"50文字以内で入力してください。"</formula>
    </cfRule>
  </conditionalFormatting>
  <conditionalFormatting sqref="R2:T4">
    <cfRule type="cellIs" dxfId="303" priority="12" operator="equal">
      <formula>"未記入の入力項目がございます。"</formula>
    </cfRule>
  </conditionalFormatting>
  <conditionalFormatting sqref="R29:T29">
    <cfRule type="expression" dxfId="302" priority="11">
      <formula>$E$28="①通年取扱い"</formula>
    </cfRule>
  </conditionalFormatting>
  <conditionalFormatting sqref="E13">
    <cfRule type="expression" dxfId="301" priority="9">
      <formula>$P$13&gt;51</formula>
    </cfRule>
  </conditionalFormatting>
  <conditionalFormatting sqref="E14">
    <cfRule type="expression" dxfId="300" priority="10">
      <formula>$P$14&gt;17</formula>
    </cfRule>
  </conditionalFormatting>
  <conditionalFormatting sqref="E17:N17">
    <cfRule type="expression" dxfId="299" priority="8">
      <formula>$P$17&gt;51</formula>
    </cfRule>
  </conditionalFormatting>
  <conditionalFormatting sqref="P13">
    <cfRule type="cellIs" dxfId="298" priority="7" operator="greaterThan">
      <formula>51</formula>
    </cfRule>
  </conditionalFormatting>
  <conditionalFormatting sqref="P14">
    <cfRule type="cellIs" dxfId="297" priority="6" operator="greaterThan">
      <formula>17</formula>
    </cfRule>
  </conditionalFormatting>
  <conditionalFormatting sqref="P17">
    <cfRule type="cellIs" dxfId="296" priority="5" operator="greaterThan">
      <formula>51</formula>
    </cfRule>
  </conditionalFormatting>
  <conditionalFormatting sqref="P18">
    <cfRule type="cellIs" dxfId="295" priority="4" operator="greaterThan">
      <formula>501</formula>
    </cfRule>
  </conditionalFormatting>
  <conditionalFormatting sqref="P35">
    <cfRule type="cellIs" dxfId="294" priority="3" operator="greaterThan">
      <formula>501</formula>
    </cfRule>
  </conditionalFormatting>
  <conditionalFormatting sqref="R16:T16">
    <cfRule type="cellIs" dxfId="293" priority="2" operator="equal">
      <formula>"50文字以内で入力してください。"</formula>
    </cfRule>
  </conditionalFormatting>
  <dataValidations count="12">
    <dataValidation type="list" allowBlank="1" showInputMessage="1" showErrorMessage="1" sqref="E36:N36">
      <formula1>"右の▼から選択してください,加入済,未加入,"</formula1>
    </dataValidation>
    <dataValidation type="list" allowBlank="1" showInputMessage="1" showErrorMessage="1" sqref="F25:G25">
      <formula1>"右の▼から選択してください,日,ヶ月,年,"</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28:G29">
      <formula1>"右の▼から選択してください,①通年取扱い,②季節限定取扱い,"</formula1>
    </dataValidation>
    <dataValidation allowBlank="1" showInputMessage="1" error="2017/1/1以降の日付を入力してください。" sqref="O28"/>
    <dataValidation type="whole" allowBlank="1" showInputMessage="1" showErrorMessage="1" error="5日以降の数字を入力してください。" sqref="J27:K27">
      <formula1>4</formula1>
      <formula2>100</formula2>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292" priority="22">
      <formula>$R$13="OK"</formula>
    </cfRule>
    <cfRule type="cellIs" dxfId="291" priority="26" operator="equal">
      <formula>"50文字以内で入力してください。"</formula>
    </cfRule>
  </conditionalFormatting>
  <conditionalFormatting sqref="R14:T14">
    <cfRule type="expression" dxfId="290" priority="21">
      <formula>$R$14="OK"</formula>
    </cfRule>
    <cfRule type="cellIs" dxfId="289" priority="25" operator="equal">
      <formula>"50文字以内で入力してください。"</formula>
    </cfRule>
  </conditionalFormatting>
  <conditionalFormatting sqref="R17:T17 R23:R24">
    <cfRule type="expression" dxfId="288" priority="20">
      <formula>$R$17="OK"</formula>
    </cfRule>
    <cfRule type="cellIs" dxfId="287" priority="24" operator="equal">
      <formula>"50文字以内で入力してください。"</formula>
    </cfRule>
  </conditionalFormatting>
  <conditionalFormatting sqref="R18:R22">
    <cfRule type="cellIs" dxfId="286" priority="23" operator="equal">
      <formula>"50文字以内で入力してください。"</formula>
    </cfRule>
  </conditionalFormatting>
  <conditionalFormatting sqref="R18:T22">
    <cfRule type="expression" dxfId="285" priority="19">
      <formula>$R$18="OK"</formula>
    </cfRule>
  </conditionalFormatting>
  <conditionalFormatting sqref="R26:R27">
    <cfRule type="expression" dxfId="284" priority="17">
      <formula>$R$26="OK"</formula>
    </cfRule>
    <cfRule type="cellIs" dxfId="283" priority="18" operator="equal">
      <formula>"50文字以内で入力してください。"</formula>
    </cfRule>
  </conditionalFormatting>
  <conditionalFormatting sqref="R33:T33">
    <cfRule type="expression" dxfId="282" priority="15">
      <formula>$R$33="OK"</formula>
    </cfRule>
    <cfRule type="cellIs" dxfId="281" priority="16" operator="equal">
      <formula>"50文字以内で入力してください。"</formula>
    </cfRule>
  </conditionalFormatting>
  <conditionalFormatting sqref="R15:T15">
    <cfRule type="expression" dxfId="280" priority="13">
      <formula>$R$15="OK"</formula>
    </cfRule>
    <cfRule type="cellIs" dxfId="279" priority="14" operator="equal">
      <formula>"50文字以内で入力してください。"</formula>
    </cfRule>
  </conditionalFormatting>
  <conditionalFormatting sqref="R2:T4">
    <cfRule type="cellIs" dxfId="278" priority="12" operator="equal">
      <formula>"未記入の入力項目がございます。"</formula>
    </cfRule>
  </conditionalFormatting>
  <conditionalFormatting sqref="R29:T29">
    <cfRule type="expression" dxfId="277" priority="11">
      <formula>$E$28="①通年取扱い"</formula>
    </cfRule>
  </conditionalFormatting>
  <conditionalFormatting sqref="E13">
    <cfRule type="expression" dxfId="276" priority="9">
      <formula>$P$13&gt;51</formula>
    </cfRule>
  </conditionalFormatting>
  <conditionalFormatting sqref="E14">
    <cfRule type="expression" dxfId="275" priority="10">
      <formula>$P$14&gt;17</formula>
    </cfRule>
  </conditionalFormatting>
  <conditionalFormatting sqref="E17:N17">
    <cfRule type="expression" dxfId="274" priority="8">
      <formula>$P$17&gt;51</formula>
    </cfRule>
  </conditionalFormatting>
  <conditionalFormatting sqref="P13">
    <cfRule type="cellIs" dxfId="273" priority="7" operator="greaterThan">
      <formula>51</formula>
    </cfRule>
  </conditionalFormatting>
  <conditionalFormatting sqref="P14">
    <cfRule type="cellIs" dxfId="272" priority="6" operator="greaterThan">
      <formula>17</formula>
    </cfRule>
  </conditionalFormatting>
  <conditionalFormatting sqref="P17">
    <cfRule type="cellIs" dxfId="271" priority="5" operator="greaterThan">
      <formula>51</formula>
    </cfRule>
  </conditionalFormatting>
  <conditionalFormatting sqref="P18">
    <cfRule type="cellIs" dxfId="270" priority="4" operator="greaterThan">
      <formula>501</formula>
    </cfRule>
  </conditionalFormatting>
  <conditionalFormatting sqref="P35">
    <cfRule type="cellIs" dxfId="269" priority="3" operator="greaterThan">
      <formula>501</formula>
    </cfRule>
  </conditionalFormatting>
  <conditionalFormatting sqref="R16:T16">
    <cfRule type="cellIs" dxfId="268" priority="2" operator="equal">
      <formula>"50文字以内で入力してください。"</formula>
    </cfRule>
  </conditionalFormatting>
  <dataValidations count="12">
    <dataValidation type="whole" allowBlank="1" showInputMessage="1" showErrorMessage="1" error="5日以降の数字を入力してください。" sqref="J27:K27">
      <formula1>4</formula1>
      <formula2>100</formula2>
    </dataValidation>
    <dataValidation allowBlank="1" showInputMessage="1" error="2017/1/1以降の日付を入力してください。" sqref="O28"/>
    <dataValidation type="list" allowBlank="1" showInputMessage="1" showErrorMessage="1" sqref="E28:G29">
      <formula1>"右の▼から選択してください,①通年取扱い,②季節限定取扱い,"</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F25:G25">
      <formula1>"右の▼から選択してください,日,ヶ月,年,"</formula1>
    </dataValidation>
    <dataValidation type="list" allowBlank="1" showInputMessage="1" showErrorMessage="1" sqref="E36:N36">
      <formula1>"右の▼から選択してください,加入済,未加入,"</formula1>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267" priority="22">
      <formula>$R$13="OK"</formula>
    </cfRule>
    <cfRule type="cellIs" dxfId="266" priority="26" operator="equal">
      <formula>"50文字以内で入力してください。"</formula>
    </cfRule>
  </conditionalFormatting>
  <conditionalFormatting sqref="R14:T14">
    <cfRule type="expression" dxfId="265" priority="21">
      <formula>$R$14="OK"</formula>
    </cfRule>
    <cfRule type="cellIs" dxfId="264" priority="25" operator="equal">
      <formula>"50文字以内で入力してください。"</formula>
    </cfRule>
  </conditionalFormatting>
  <conditionalFormatting sqref="R17:T17 R23:R24">
    <cfRule type="expression" dxfId="263" priority="20">
      <formula>$R$17="OK"</formula>
    </cfRule>
    <cfRule type="cellIs" dxfId="262" priority="24" operator="equal">
      <formula>"50文字以内で入力してください。"</formula>
    </cfRule>
  </conditionalFormatting>
  <conditionalFormatting sqref="R18:R22">
    <cfRule type="cellIs" dxfId="261" priority="23" operator="equal">
      <formula>"50文字以内で入力してください。"</formula>
    </cfRule>
  </conditionalFormatting>
  <conditionalFormatting sqref="R18:T22">
    <cfRule type="expression" dxfId="260" priority="19">
      <formula>$R$18="OK"</formula>
    </cfRule>
  </conditionalFormatting>
  <conditionalFormatting sqref="R26:R27">
    <cfRule type="expression" dxfId="259" priority="17">
      <formula>$R$26="OK"</formula>
    </cfRule>
    <cfRule type="cellIs" dxfId="258" priority="18" operator="equal">
      <formula>"50文字以内で入力してください。"</formula>
    </cfRule>
  </conditionalFormatting>
  <conditionalFormatting sqref="R33:T33">
    <cfRule type="expression" dxfId="257" priority="15">
      <formula>$R$33="OK"</formula>
    </cfRule>
    <cfRule type="cellIs" dxfId="256" priority="16" operator="equal">
      <formula>"50文字以内で入力してください。"</formula>
    </cfRule>
  </conditionalFormatting>
  <conditionalFormatting sqref="R15:T15">
    <cfRule type="expression" dxfId="255" priority="13">
      <formula>$R$15="OK"</formula>
    </cfRule>
    <cfRule type="cellIs" dxfId="254" priority="14" operator="equal">
      <formula>"50文字以内で入力してください。"</formula>
    </cfRule>
  </conditionalFormatting>
  <conditionalFormatting sqref="R2:T4">
    <cfRule type="cellIs" dxfId="253" priority="12" operator="equal">
      <formula>"未記入の入力項目がございます。"</formula>
    </cfRule>
  </conditionalFormatting>
  <conditionalFormatting sqref="R29:T29">
    <cfRule type="expression" dxfId="252" priority="11">
      <formula>$E$28="①通年取扱い"</formula>
    </cfRule>
  </conditionalFormatting>
  <conditionalFormatting sqref="E13">
    <cfRule type="expression" dxfId="251" priority="9">
      <formula>$P$13&gt;51</formula>
    </cfRule>
  </conditionalFormatting>
  <conditionalFormatting sqref="E14">
    <cfRule type="expression" dxfId="250" priority="10">
      <formula>$P$14&gt;17</formula>
    </cfRule>
  </conditionalFormatting>
  <conditionalFormatting sqref="E17:N17">
    <cfRule type="expression" dxfId="249" priority="8">
      <formula>$P$17&gt;51</formula>
    </cfRule>
  </conditionalFormatting>
  <conditionalFormatting sqref="P13">
    <cfRule type="cellIs" dxfId="248" priority="7" operator="greaterThan">
      <formula>51</formula>
    </cfRule>
  </conditionalFormatting>
  <conditionalFormatting sqref="P14">
    <cfRule type="cellIs" dxfId="247" priority="6" operator="greaterThan">
      <formula>17</formula>
    </cfRule>
  </conditionalFormatting>
  <conditionalFormatting sqref="P17">
    <cfRule type="cellIs" dxfId="246" priority="5" operator="greaterThan">
      <formula>51</formula>
    </cfRule>
  </conditionalFormatting>
  <conditionalFormatting sqref="P18">
    <cfRule type="cellIs" dxfId="245" priority="4" operator="greaterThan">
      <formula>501</formula>
    </cfRule>
  </conditionalFormatting>
  <conditionalFormatting sqref="P35">
    <cfRule type="cellIs" dxfId="244" priority="3" operator="greaterThan">
      <formula>501</formula>
    </cfRule>
  </conditionalFormatting>
  <conditionalFormatting sqref="R16:T16">
    <cfRule type="cellIs" dxfId="243" priority="2" operator="equal">
      <formula>"50文字以内で入力してください。"</formula>
    </cfRule>
  </conditionalFormatting>
  <dataValidations count="12">
    <dataValidation type="list" allowBlank="1" showInputMessage="1" showErrorMessage="1" sqref="E36:N36">
      <formula1>"右の▼から選択してください,加入済,未加入,"</formula1>
    </dataValidation>
    <dataValidation type="list" allowBlank="1" showInputMessage="1" showErrorMessage="1" sqref="F25:G25">
      <formula1>"右の▼から選択してください,日,ヶ月,年,"</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28:G29">
      <formula1>"右の▼から選択してください,①通年取扱い,②季節限定取扱い,"</formula1>
    </dataValidation>
    <dataValidation allowBlank="1" showInputMessage="1" error="2017/1/1以降の日付を入力してください。" sqref="O28"/>
    <dataValidation type="whole" allowBlank="1" showInputMessage="1" showErrorMessage="1" error="5日以降の数字を入力してください。" sqref="J27:K27">
      <formula1>4</formula1>
      <formula2>100</formula2>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242" priority="22">
      <formula>$R$13="OK"</formula>
    </cfRule>
    <cfRule type="cellIs" dxfId="241" priority="26" operator="equal">
      <formula>"50文字以内で入力してください。"</formula>
    </cfRule>
  </conditionalFormatting>
  <conditionalFormatting sqref="R14:T14">
    <cfRule type="expression" dxfId="240" priority="21">
      <formula>$R$14="OK"</formula>
    </cfRule>
    <cfRule type="cellIs" dxfId="239" priority="25" operator="equal">
      <formula>"50文字以内で入力してください。"</formula>
    </cfRule>
  </conditionalFormatting>
  <conditionalFormatting sqref="R17:T17 R23:R24">
    <cfRule type="expression" dxfId="238" priority="20">
      <formula>$R$17="OK"</formula>
    </cfRule>
    <cfRule type="cellIs" dxfId="237" priority="24" operator="equal">
      <formula>"50文字以内で入力してください。"</formula>
    </cfRule>
  </conditionalFormatting>
  <conditionalFormatting sqref="R18:R22">
    <cfRule type="cellIs" dxfId="236" priority="23" operator="equal">
      <formula>"50文字以内で入力してください。"</formula>
    </cfRule>
  </conditionalFormatting>
  <conditionalFormatting sqref="R18:T22">
    <cfRule type="expression" dxfId="235" priority="19">
      <formula>$R$18="OK"</formula>
    </cfRule>
  </conditionalFormatting>
  <conditionalFormatting sqref="R26:R27">
    <cfRule type="expression" dxfId="234" priority="17">
      <formula>$R$26="OK"</formula>
    </cfRule>
    <cfRule type="cellIs" dxfId="233" priority="18" operator="equal">
      <formula>"50文字以内で入力してください。"</formula>
    </cfRule>
  </conditionalFormatting>
  <conditionalFormatting sqref="R33:T33">
    <cfRule type="expression" dxfId="232" priority="15">
      <formula>$R$33="OK"</formula>
    </cfRule>
    <cfRule type="cellIs" dxfId="231" priority="16" operator="equal">
      <formula>"50文字以内で入力してください。"</formula>
    </cfRule>
  </conditionalFormatting>
  <conditionalFormatting sqref="R15:T15">
    <cfRule type="expression" dxfId="230" priority="13">
      <formula>$R$15="OK"</formula>
    </cfRule>
    <cfRule type="cellIs" dxfId="229" priority="14" operator="equal">
      <formula>"50文字以内で入力してください。"</formula>
    </cfRule>
  </conditionalFormatting>
  <conditionalFormatting sqref="R2:T4">
    <cfRule type="cellIs" dxfId="228" priority="12" operator="equal">
      <formula>"未記入の入力項目がございます。"</formula>
    </cfRule>
  </conditionalFormatting>
  <conditionalFormatting sqref="R29:T29">
    <cfRule type="expression" dxfId="227" priority="11">
      <formula>$E$28="①通年取扱い"</formula>
    </cfRule>
  </conditionalFormatting>
  <conditionalFormatting sqref="E13">
    <cfRule type="expression" dxfId="226" priority="9">
      <formula>$P$13&gt;51</formula>
    </cfRule>
  </conditionalFormatting>
  <conditionalFormatting sqref="E14">
    <cfRule type="expression" dxfId="225" priority="10">
      <formula>$P$14&gt;17</formula>
    </cfRule>
  </conditionalFormatting>
  <conditionalFormatting sqref="E17:N17">
    <cfRule type="expression" dxfId="224" priority="8">
      <formula>$P$17&gt;51</formula>
    </cfRule>
  </conditionalFormatting>
  <conditionalFormatting sqref="P13">
    <cfRule type="cellIs" dxfId="223" priority="7" operator="greaterThan">
      <formula>51</formula>
    </cfRule>
  </conditionalFormatting>
  <conditionalFormatting sqref="P14">
    <cfRule type="cellIs" dxfId="222" priority="6" operator="greaterThan">
      <formula>17</formula>
    </cfRule>
  </conditionalFormatting>
  <conditionalFormatting sqref="P17">
    <cfRule type="cellIs" dxfId="221" priority="5" operator="greaterThan">
      <formula>51</formula>
    </cfRule>
  </conditionalFormatting>
  <conditionalFormatting sqref="P18">
    <cfRule type="cellIs" dxfId="220" priority="4" operator="greaterThan">
      <formula>501</formula>
    </cfRule>
  </conditionalFormatting>
  <conditionalFormatting sqref="P35">
    <cfRule type="cellIs" dxfId="219" priority="3" operator="greaterThan">
      <formula>501</formula>
    </cfRule>
  </conditionalFormatting>
  <conditionalFormatting sqref="R16:T16">
    <cfRule type="cellIs" dxfId="218" priority="2" operator="equal">
      <formula>"50文字以内で入力してください。"</formula>
    </cfRule>
  </conditionalFormatting>
  <dataValidations count="12">
    <dataValidation type="whole" allowBlank="1" showInputMessage="1" showErrorMessage="1" error="5日以降の数字を入力してください。" sqref="J27:K27">
      <formula1>4</formula1>
      <formula2>100</formula2>
    </dataValidation>
    <dataValidation allowBlank="1" showInputMessage="1" error="2017/1/1以降の日付を入力してください。" sqref="O28"/>
    <dataValidation type="list" allowBlank="1" showInputMessage="1" showErrorMessage="1" sqref="E28:G29">
      <formula1>"右の▼から選択してください,①通年取扱い,②季節限定取扱い,"</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F25:G25">
      <formula1>"右の▼から選択してください,日,ヶ月,年,"</formula1>
    </dataValidation>
    <dataValidation type="list" allowBlank="1" showInputMessage="1" showErrorMessage="1" sqref="E36:N36">
      <formula1>"右の▼から選択してください,加入済,未加入,"</formula1>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217" priority="22">
      <formula>$R$13="OK"</formula>
    </cfRule>
    <cfRule type="cellIs" dxfId="216" priority="26" operator="equal">
      <formula>"50文字以内で入力してください。"</formula>
    </cfRule>
  </conditionalFormatting>
  <conditionalFormatting sqref="R14:T14">
    <cfRule type="expression" dxfId="215" priority="21">
      <formula>$R$14="OK"</formula>
    </cfRule>
    <cfRule type="cellIs" dxfId="214" priority="25" operator="equal">
      <formula>"50文字以内で入力してください。"</formula>
    </cfRule>
  </conditionalFormatting>
  <conditionalFormatting sqref="R17:T17 R23:R24">
    <cfRule type="expression" dxfId="213" priority="20">
      <formula>$R$17="OK"</formula>
    </cfRule>
    <cfRule type="cellIs" dxfId="212" priority="24" operator="equal">
      <formula>"50文字以内で入力してください。"</formula>
    </cfRule>
  </conditionalFormatting>
  <conditionalFormatting sqref="R18:R22">
    <cfRule type="cellIs" dxfId="211" priority="23" operator="equal">
      <formula>"50文字以内で入力してください。"</formula>
    </cfRule>
  </conditionalFormatting>
  <conditionalFormatting sqref="R18:T22">
    <cfRule type="expression" dxfId="210" priority="19">
      <formula>$R$18="OK"</formula>
    </cfRule>
  </conditionalFormatting>
  <conditionalFormatting sqref="R26:R27">
    <cfRule type="expression" dxfId="209" priority="17">
      <formula>$R$26="OK"</formula>
    </cfRule>
    <cfRule type="cellIs" dxfId="208" priority="18" operator="equal">
      <formula>"50文字以内で入力してください。"</formula>
    </cfRule>
  </conditionalFormatting>
  <conditionalFormatting sqref="R33:T33">
    <cfRule type="expression" dxfId="207" priority="15">
      <formula>$R$33="OK"</formula>
    </cfRule>
    <cfRule type="cellIs" dxfId="206" priority="16" operator="equal">
      <formula>"50文字以内で入力してください。"</formula>
    </cfRule>
  </conditionalFormatting>
  <conditionalFormatting sqref="R15:T15">
    <cfRule type="expression" dxfId="205" priority="13">
      <formula>$R$15="OK"</formula>
    </cfRule>
    <cfRule type="cellIs" dxfId="204" priority="14" operator="equal">
      <formula>"50文字以内で入力してください。"</formula>
    </cfRule>
  </conditionalFormatting>
  <conditionalFormatting sqref="R2:T4">
    <cfRule type="cellIs" dxfId="203" priority="12" operator="equal">
      <formula>"未記入の入力項目がございます。"</formula>
    </cfRule>
  </conditionalFormatting>
  <conditionalFormatting sqref="R29:T29">
    <cfRule type="expression" dxfId="202" priority="11">
      <formula>$E$28="①通年取扱い"</formula>
    </cfRule>
  </conditionalFormatting>
  <conditionalFormatting sqref="E13">
    <cfRule type="expression" dxfId="201" priority="9">
      <formula>$P$13&gt;51</formula>
    </cfRule>
  </conditionalFormatting>
  <conditionalFormatting sqref="E14">
    <cfRule type="expression" dxfId="200" priority="10">
      <formula>$P$14&gt;17</formula>
    </cfRule>
  </conditionalFormatting>
  <conditionalFormatting sqref="E17:N17">
    <cfRule type="expression" dxfId="199" priority="8">
      <formula>$P$17&gt;51</formula>
    </cfRule>
  </conditionalFormatting>
  <conditionalFormatting sqref="P13">
    <cfRule type="cellIs" dxfId="198" priority="7" operator="greaterThan">
      <formula>51</formula>
    </cfRule>
  </conditionalFormatting>
  <conditionalFormatting sqref="P14">
    <cfRule type="cellIs" dxfId="197" priority="6" operator="greaterThan">
      <formula>17</formula>
    </cfRule>
  </conditionalFormatting>
  <conditionalFormatting sqref="P17">
    <cfRule type="cellIs" dxfId="196" priority="5" operator="greaterThan">
      <formula>51</formula>
    </cfRule>
  </conditionalFormatting>
  <conditionalFormatting sqref="P18">
    <cfRule type="cellIs" dxfId="195" priority="4" operator="greaterThan">
      <formula>501</formula>
    </cfRule>
  </conditionalFormatting>
  <conditionalFormatting sqref="P35">
    <cfRule type="cellIs" dxfId="194" priority="3" operator="greaterThan">
      <formula>501</formula>
    </cfRule>
  </conditionalFormatting>
  <conditionalFormatting sqref="R16:T16">
    <cfRule type="cellIs" dxfId="193" priority="2" operator="equal">
      <formula>"50文字以内で入力してください。"</formula>
    </cfRule>
  </conditionalFormatting>
  <dataValidations count="12">
    <dataValidation type="list" allowBlank="1" showInputMessage="1" showErrorMessage="1" sqref="E36:N36">
      <formula1>"右の▼から選択してください,加入済,未加入,"</formula1>
    </dataValidation>
    <dataValidation type="list" allowBlank="1" showInputMessage="1" showErrorMessage="1" sqref="F25:G25">
      <formula1>"右の▼から選択してください,日,ヶ月,年,"</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28:G29">
      <formula1>"右の▼から選択してください,①通年取扱い,②季節限定取扱い,"</formula1>
    </dataValidation>
    <dataValidation allowBlank="1" showInputMessage="1" error="2017/1/1以降の日付を入力してください。" sqref="O28"/>
    <dataValidation type="whole" allowBlank="1" showInputMessage="1" showErrorMessage="1" error="5日以降の数字を入力してください。" sqref="J27:K27">
      <formula1>4</formula1>
      <formula2>100</formula2>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FF00"/>
  </sheetPr>
  <dimension ref="A1:AH12"/>
  <sheetViews>
    <sheetView showZeros="0" zoomScale="80" zoomScaleNormal="80" workbookViewId="0">
      <selection activeCell="E9" sqref="E9:N9"/>
    </sheetView>
  </sheetViews>
  <sheetFormatPr defaultColWidth="21.6640625" defaultRowHeight="9.6" x14ac:dyDescent="0.2"/>
  <cols>
    <col min="1" max="1" width="5.6640625" style="51" customWidth="1"/>
    <col min="2" max="2" width="10.88671875" style="51" customWidth="1"/>
    <col min="3" max="3" width="8.88671875" style="51" bestFit="1" customWidth="1"/>
    <col min="4" max="4" width="6.88671875" style="51" bestFit="1" customWidth="1"/>
    <col min="5" max="5" width="9.88671875" style="51" bestFit="1" customWidth="1"/>
    <col min="6" max="6" width="9.88671875" style="51" customWidth="1"/>
    <col min="7" max="7" width="13.88671875" style="51" bestFit="1" customWidth="1"/>
    <col min="8" max="8" width="38.88671875" style="51" bestFit="1" customWidth="1"/>
    <col min="9" max="10" width="38.88671875" style="51" customWidth="1"/>
    <col min="11" max="11" width="27.33203125" style="51" customWidth="1"/>
    <col min="12" max="12" width="21.33203125" style="51" customWidth="1"/>
    <col min="13" max="13" width="6.6640625" style="52" customWidth="1"/>
    <col min="14" max="14" width="7.88671875" style="52" bestFit="1" customWidth="1"/>
    <col min="15" max="15" width="13.6640625" style="51" customWidth="1"/>
    <col min="16" max="16" width="10.109375" style="51" bestFit="1" customWidth="1"/>
    <col min="17" max="17" width="13.33203125" style="51" bestFit="1" customWidth="1"/>
    <col min="18" max="18" width="13.33203125" style="51" customWidth="1"/>
    <col min="19" max="19" width="7.44140625" style="51" bestFit="1" customWidth="1"/>
    <col min="20" max="20" width="7" style="51" bestFit="1" customWidth="1"/>
    <col min="21" max="21" width="8.33203125" style="51" bestFit="1" customWidth="1"/>
    <col min="22" max="22" width="9.109375" style="51" bestFit="1" customWidth="1"/>
    <col min="23" max="23" width="7" style="51" bestFit="1" customWidth="1"/>
    <col min="24" max="24" width="9.109375" style="51" bestFit="1" customWidth="1"/>
    <col min="25" max="25" width="12.88671875" style="51" customWidth="1"/>
    <col min="26" max="27" width="14.44140625" style="51" customWidth="1"/>
    <col min="28" max="28" width="9.44140625" style="51" bestFit="1" customWidth="1"/>
    <col min="29" max="29" width="9.44140625" style="51" customWidth="1"/>
    <col min="30" max="31" width="8.33203125" style="51" bestFit="1" customWidth="1"/>
    <col min="32" max="32" width="8" style="51" bestFit="1" customWidth="1"/>
    <col min="33" max="33" width="8" style="51" customWidth="1"/>
    <col min="34" max="34" width="27" style="51" customWidth="1"/>
    <col min="35" max="16384" width="21.6640625" style="50"/>
  </cols>
  <sheetData>
    <row r="1" spans="1:34" s="47" customFormat="1" ht="28.8" x14ac:dyDescent="0.2">
      <c r="A1" s="164" t="s">
        <v>32</v>
      </c>
      <c r="B1" s="164" t="s">
        <v>9</v>
      </c>
      <c r="C1" s="165" t="s">
        <v>17</v>
      </c>
      <c r="D1" s="165" t="s">
        <v>52</v>
      </c>
      <c r="E1" s="165" t="s">
        <v>222</v>
      </c>
      <c r="F1" s="165" t="s">
        <v>37</v>
      </c>
      <c r="G1" s="165" t="s">
        <v>223</v>
      </c>
      <c r="H1" s="165" t="s">
        <v>224</v>
      </c>
      <c r="I1" s="165" t="s">
        <v>1</v>
      </c>
      <c r="J1" s="165" t="s">
        <v>36</v>
      </c>
      <c r="K1" s="165" t="s">
        <v>72</v>
      </c>
      <c r="L1" s="165" t="s">
        <v>10</v>
      </c>
      <c r="M1" s="165" t="s">
        <v>18</v>
      </c>
      <c r="N1" s="165" t="s">
        <v>19</v>
      </c>
      <c r="O1" s="165" t="s">
        <v>11</v>
      </c>
      <c r="P1" s="165" t="s">
        <v>33</v>
      </c>
      <c r="Q1" s="165" t="s">
        <v>38</v>
      </c>
      <c r="R1" s="165" t="s">
        <v>39</v>
      </c>
      <c r="S1" s="165" t="s">
        <v>34</v>
      </c>
      <c r="T1" s="165" t="s">
        <v>35</v>
      </c>
      <c r="U1" s="165" t="s">
        <v>12</v>
      </c>
      <c r="V1" s="165" t="s">
        <v>13</v>
      </c>
      <c r="W1" s="165" t="s">
        <v>22</v>
      </c>
      <c r="X1" s="165" t="s">
        <v>23</v>
      </c>
      <c r="Y1" s="165" t="s">
        <v>24</v>
      </c>
      <c r="Z1" s="165" t="s">
        <v>25</v>
      </c>
      <c r="AA1" s="214" t="s">
        <v>261</v>
      </c>
      <c r="AB1" s="165" t="s">
        <v>27</v>
      </c>
      <c r="AC1" s="165" t="s">
        <v>28</v>
      </c>
      <c r="AD1" s="165" t="s">
        <v>14</v>
      </c>
      <c r="AE1" s="165" t="s">
        <v>15</v>
      </c>
      <c r="AF1" s="165" t="s">
        <v>40</v>
      </c>
      <c r="AG1" s="165" t="s">
        <v>41</v>
      </c>
      <c r="AH1" s="165" t="s">
        <v>16</v>
      </c>
    </row>
    <row r="2" spans="1:34" ht="105.6" x14ac:dyDescent="0.2">
      <c r="A2" s="46" t="s">
        <v>98</v>
      </c>
      <c r="B2" s="44"/>
      <c r="C2" s="14" t="str">
        <f>お礼品登録シート見本!$E$5</f>
        <v>さとふる畜産</v>
      </c>
      <c r="D2" s="48" t="str">
        <f>お礼品登録シート見本!$E$36</f>
        <v>加入済</v>
      </c>
      <c r="E2" s="48" t="str">
        <f>お礼品登録シート見本!$E$13</f>
        <v>東京都中央区産　さとふる牛　ロースすき焼き用 300g</v>
      </c>
      <c r="F2" s="7" t="str">
        <f>お礼品登録シート見本!$E$14</f>
        <v>ロースすき焼き用 300g</v>
      </c>
      <c r="G2" s="7" t="str">
        <f>お礼品登録シート見本!$E$17</f>
        <v>牛肉の『旨み』がギュっとつまった「さとふる牛」。やわらかな食感と脂の甘さを堪能いただけます。</v>
      </c>
      <c r="H2" s="7" t="str">
        <f>お礼品登録シート見本!$E$18</f>
        <v>大自然が豊かな東京都中央区だからできる、こだわりの飼育法でストレスなく育った「さとふる牛」。近くを流れる江戸川源流の美しく澄んだ水と地元産の野菜を飼料に使い、丁寧に育てたブランド牛です。
「さとふる牛」は、キメ細やかな赤身とクセがなくジューシーで甘い脂のプレミアムな肉質が特徴です。
その肉質はすき焼きにおすすめで、旨みとさっぱりとした脂身がとても美味しくいただけます。是非ご堪能ください。</v>
      </c>
      <c r="I2" s="7" t="str">
        <f>お礼品登録シート見本!$E$34</f>
        <v xml:space="preserve">・本お礼品は冷凍でのお届けとなります。お使いになるときは、前夜から冷蔵庫内で自然解凍していただくことをお勧めします。この方法ですと、時間はかかりますが、肉の旨味成分の流出が最小限に抑えられ、より美味しくお召し上がりいただけます。
・賞味期限は約1ヶ月ございますが、お届け直後は特に美味しく味わっていただけますので、早めの調理をお奨めいたします。
</v>
      </c>
      <c r="J2" s="7" t="str">
        <f>お礼品登録シート見本!$E$35</f>
        <v>東京都中央区産の『さとふる牛』を、多くの方々に「おいしい」と召し上がっていただけるよう、徹底した衛生管理をして、こだわりをもって飼育しています。『さとふる牛』のすき焼き用の肉は、すき焼きで食べることはもちろん、地元ではシンプルに焼いて、素材の味を堪能することも多いです。さまざまなお料理にご利用いただけますので、牛肉本来がもつ旨みの深さと、とろけるような柔らかさをぜひお確かめください。</v>
      </c>
      <c r="K2" s="7" t="str">
        <f>お礼品登録シート見本!$E$19&amp;CHAR(10)&amp;お礼品登録シート見本!$K$19&amp;CHAR(58)&amp;お礼品登録シート見本!$M$19&amp;CHAR(10)&amp;お礼品登録シート見本!$E$20&amp;CHAR(10)&amp;お礼品登録シート見本!$K$20&amp;CHAR(58)&amp;お礼品登録シート見本!$M$20&amp;CHAR(10)&amp;お礼品登録シート見本!$E$21&amp;CHAR(10)&amp;お礼品登録シート見本!$K$21&amp;CHAR(58)&amp;お礼品登録シート見本!$M$21&amp;CHAR(10)&amp;お礼品登録シート見本!$E$22&amp;CHAR(10)&amp;お礼品登録シート見本!$K$22&amp;CHAR(58)&amp;お礼品登録シート見本!$M$22&amp;CHAR(10)&amp;お礼品登録シート見本!$E$23&amp;CHAR(10)&amp;お礼品登録シート見本!$K$23&amp;CHAR(58)&amp;お礼品登録シート見本!$M$23&amp;CHAR(10)</f>
        <v xml:space="preserve">さとふる牛ロースすき焼き用 300g
原産地:東京都中央区
すき焼きのたれ100ml
加工地:東京都中央区
右の▼から選択してください:
右の▼から選択してください:
右の▼から選択してください:
</v>
      </c>
      <c r="L2" s="7" t="str">
        <f>お礼品登録シート見本!$E$26</f>
        <v>さとふる牛ロースすき焼き用 800g
すき焼きのたれ100ml 醤油、大豆煮出汁、味醂、料理酒、砂糖、カラメル色素(原材料の一部に小麦を含む)</v>
      </c>
      <c r="M2" s="49" t="str">
        <f>お礼品登録シート見本!$E$24</f>
        <v>賞味期限</v>
      </c>
      <c r="N2" s="49" t="str">
        <f>お礼品登録シート見本!$E$25&amp;お礼品登録シート見本!$F$25</f>
        <v>60日</v>
      </c>
      <c r="O2" s="163">
        <f>お礼品登録シート見本!$H$24</f>
        <v>0</v>
      </c>
      <c r="P2" s="44"/>
      <c r="Q2" s="15" t="str">
        <f>お礼品登録シート見本!$E$9</f>
        <v>aaaa.jpg</v>
      </c>
      <c r="R2" s="44" t="str">
        <f>お礼品登録シート見本!$E$9&amp;CHAR(10)&amp;お礼品登録シート見本!$E$10&amp;CHAR(10)&amp;お礼品登録シート見本!$E$11&amp;CHAR(10)&amp;お礼品登録シート見本!$E$12</f>
        <v>aaaa.jpg
bbbb.jpg
cccc.jpg
dddd.jpg</v>
      </c>
      <c r="S2" s="49" t="str">
        <f>お礼品登録シート見本!$E$30</f>
        <v>③冷凍便</v>
      </c>
      <c r="T2" s="49" t="str">
        <f>お礼品登録シート見本!$E$28</f>
        <v>①通年取扱い</v>
      </c>
      <c r="U2" s="196">
        <f>お礼品登録シート見本!$J$28</f>
        <v>0</v>
      </c>
      <c r="V2" s="196">
        <f>お礼品登録シート見本!M28</f>
        <v>0</v>
      </c>
      <c r="W2" s="49" t="str">
        <f>お礼品登録シート見本!$E$28</f>
        <v>①通年取扱い</v>
      </c>
      <c r="X2" s="196">
        <f>お礼品登録シート見本!$J$29</f>
        <v>0</v>
      </c>
      <c r="Y2" s="196">
        <f>お礼品登録シート見本!$M$29</f>
        <v>0</v>
      </c>
      <c r="Z2" s="53">
        <f>お礼品登録シート見本!$G$15</f>
        <v>3000</v>
      </c>
      <c r="AA2" s="53" t="str">
        <f>お礼品登録シート見本!$E$16</f>
        <v>　対象　</v>
      </c>
      <c r="AB2" s="49" t="str">
        <f>お礼品登録シート見本!$E$31</f>
        <v>①～2kg未満</v>
      </c>
      <c r="AC2" s="49" t="str">
        <f>お礼品登録シート見本!$E$32</f>
        <v>①60cmサイズ</v>
      </c>
      <c r="AD2" s="53">
        <f>お礼品登録シート見本!$H$33</f>
        <v>1000</v>
      </c>
      <c r="AE2" s="53">
        <f>お礼品登録シート見本!$M$33</f>
        <v>10</v>
      </c>
      <c r="AF2" s="44"/>
      <c r="AG2" s="44"/>
      <c r="AH2" s="7" t="str">
        <f>お礼品登録シート見本!$E$27&amp;お礼品登録シート見本!$J$27&amp;お礼品登録シート見本!$L$27</f>
        <v>発注メール受信日より4日後</v>
      </c>
    </row>
    <row r="3" spans="1:34" ht="105.6" x14ac:dyDescent="0.2">
      <c r="A3" s="46">
        <v>1</v>
      </c>
      <c r="B3" s="44"/>
      <c r="C3" s="14">
        <f>お礼品登録シート1!$E$5</f>
        <v>0</v>
      </c>
      <c r="D3" s="48" t="str">
        <f>お礼品登録シート1!$E$36</f>
        <v>右の▼から選択してください</v>
      </c>
      <c r="E3" s="48">
        <f>お礼品登録シート1!$E$13</f>
        <v>0</v>
      </c>
      <c r="F3" s="7">
        <f>お礼品登録シート1!$E$14</f>
        <v>0</v>
      </c>
      <c r="G3" s="7">
        <f>お礼品登録シート1!$E$17</f>
        <v>0</v>
      </c>
      <c r="H3" s="7">
        <f>お礼品登録シート1!$E$18</f>
        <v>0</v>
      </c>
      <c r="I3" s="7">
        <f>お礼品登録シート1!$E$34</f>
        <v>0</v>
      </c>
      <c r="J3" s="7">
        <f>お礼品登録シート1!$E$35</f>
        <v>0</v>
      </c>
      <c r="K3" s="7" t="str">
        <f>お礼品登録シート1!$E$19&amp;CHAR(10)&amp;お礼品登録シート1!$K$19&amp;CHAR(58)&amp;お礼品登録シート1!$M$19&amp;CHAR(10)&amp;お礼品登録シート1!$E$20&amp;CHAR(10)&amp;お礼品登録シート1!$K$20&amp;CHAR(58)&amp;お礼品登録シート1!$M$20&amp;CHAR(10)&amp;お礼品登録シート1!$E$21&amp;CHAR(10)&amp;お礼品登録シート1!$K$21&amp;CHAR(58)&amp;お礼品登録シート1!$M$21&amp;CHAR(10)&amp;お礼品登録シート1!$E$22&amp;CHAR(10)&amp;お礼品登録シート1!$K$22&amp;CHAR(58)&amp;お礼品登録シート1!$M$22&amp;CHAR(10)&amp;お礼品登録シート1!$E$23&amp;CHAR(10)&amp;お礼品登録シート1!$K$23&amp;CHAR(58)&amp;お礼品登録シート1!$M$23&amp;CHAR(10)</f>
        <v xml:space="preserve">
右の▼から選択してください:
右の▼から選択してください:
右の▼から選択してください:
右の▼から選択してください:
右の▼から選択してください:
</v>
      </c>
      <c r="L3" s="7">
        <f>お礼品登録シート1!$E$26</f>
        <v>0</v>
      </c>
      <c r="M3" s="49" t="str">
        <f>お礼品登録シート1!$E$24</f>
        <v>右の▼から選択してください</v>
      </c>
      <c r="N3" s="49" t="str">
        <f>お礼品登録シート1!$E$25&amp;お礼品登録シート1!$F$25</f>
        <v>日</v>
      </c>
      <c r="O3" s="163">
        <f>お礼品登録シート1!$H$24</f>
        <v>0</v>
      </c>
      <c r="P3" s="44"/>
      <c r="Q3" s="15">
        <f>お礼品登録シート1!$E$9</f>
        <v>0</v>
      </c>
      <c r="R3" s="44" t="str">
        <f>お礼品登録シート1!$E$9&amp;CHAR(10)&amp;お礼品登録シート1!$E$10&amp;CHAR(10)&amp;お礼品登録シート1!$E$11&amp;CHAR(10)&amp;お礼品登録シート1!$E$12</f>
        <v xml:space="preserve">
</v>
      </c>
      <c r="S3" s="49" t="str">
        <f>お礼品登録シート1!$E$30</f>
        <v>右の▼から選択してください</v>
      </c>
      <c r="T3" s="49" t="str">
        <f>お礼品登録シート1!$E$28</f>
        <v>右の▼から選択してください</v>
      </c>
      <c r="U3" s="196">
        <f>お礼品登録シート1!$J$28</f>
        <v>0</v>
      </c>
      <c r="V3" s="196">
        <f>お礼品登録シート1!M29</f>
        <v>0</v>
      </c>
      <c r="W3" s="49" t="str">
        <f>お礼品登録シート1!$E$28</f>
        <v>右の▼から選択してください</v>
      </c>
      <c r="X3" s="196">
        <f>お礼品登録シート1!$J$29</f>
        <v>0</v>
      </c>
      <c r="Y3" s="196">
        <f>お礼品登録シート1!$M$29</f>
        <v>0</v>
      </c>
      <c r="Z3" s="53">
        <f>お礼品登録シート1!$G$15</f>
        <v>0</v>
      </c>
      <c r="AA3" s="53">
        <f>お礼品登録シート1!$E$16</f>
        <v>0</v>
      </c>
      <c r="AB3" s="49" t="str">
        <f>お礼品登録シート1!$E$31</f>
        <v>右の▼から選択してください</v>
      </c>
      <c r="AC3" s="49" t="str">
        <f>お礼品登録シート1!$E$32</f>
        <v>右の▼から選択してください</v>
      </c>
      <c r="AD3" s="53">
        <f>お礼品登録シート1!$H$33</f>
        <v>0</v>
      </c>
      <c r="AE3" s="53">
        <f>お礼品登録シート1!$M$33</f>
        <v>0</v>
      </c>
      <c r="AF3" s="44"/>
      <c r="AG3" s="44"/>
      <c r="AH3" s="7" t="str">
        <f>お礼品登録シート1!$E$27&amp;お礼品登録シート1!$J$27&amp;お礼品登録シート1!$L$27</f>
        <v>発注メール受信日より日後</v>
      </c>
    </row>
    <row r="4" spans="1:34" ht="105.6" x14ac:dyDescent="0.2">
      <c r="A4" s="46">
        <v>2</v>
      </c>
      <c r="B4" s="44"/>
      <c r="C4" s="14">
        <f>お礼品登録シート2!$E$5</f>
        <v>0</v>
      </c>
      <c r="D4" s="48" t="str">
        <f>お礼品登録シート2!$E$36</f>
        <v>右の▼から選択してください</v>
      </c>
      <c r="E4" s="48">
        <f>お礼品登録シート2!$E$13</f>
        <v>0</v>
      </c>
      <c r="F4" s="7">
        <f>お礼品登録シート2!$E$14</f>
        <v>0</v>
      </c>
      <c r="G4" s="7">
        <f>お礼品登録シート2!$E$17</f>
        <v>0</v>
      </c>
      <c r="H4" s="7">
        <f>お礼品登録シート2!$E$18</f>
        <v>0</v>
      </c>
      <c r="I4" s="7">
        <f>お礼品登録シート2!$E$34</f>
        <v>0</v>
      </c>
      <c r="J4" s="7">
        <f>お礼品登録シート2!$E$35</f>
        <v>0</v>
      </c>
      <c r="K4" s="7" t="str">
        <f>お礼品登録シート2!$E$19&amp;CHAR(10)&amp;お礼品登録シート2!$K$19&amp;CHAR(58)&amp;お礼品登録シート2!$M$19&amp;CHAR(10)&amp;お礼品登録シート2!$E$20&amp;CHAR(10)&amp;お礼品登録シート2!$K$20&amp;CHAR(58)&amp;お礼品登録シート2!$M$20&amp;CHAR(10)&amp;お礼品登録シート2!$E$21&amp;CHAR(10)&amp;お礼品登録シート2!$K$21&amp;CHAR(58)&amp;お礼品登録シート2!$M$21&amp;CHAR(10)&amp;お礼品登録シート2!$E$22&amp;CHAR(10)&amp;お礼品登録シート2!$K$22&amp;CHAR(58)&amp;お礼品登録シート2!$M$22&amp;CHAR(10)&amp;お礼品登録シート2!$E$23&amp;CHAR(10)&amp;お礼品登録シート2!$K$23&amp;CHAR(58)&amp;お礼品登録シート2!$M$23&amp;CHAR(10)</f>
        <v xml:space="preserve">
右の▼から選択してください:
右の▼から選択してください:
右の▼から選択してください:
右の▼から選択してください:
右の▼から選択してください:
</v>
      </c>
      <c r="L4" s="7">
        <f>お礼品登録シート2!$E$26</f>
        <v>0</v>
      </c>
      <c r="M4" s="49" t="str">
        <f>お礼品登録シート2!$E$24</f>
        <v>右の▼から選択してください</v>
      </c>
      <c r="N4" s="49" t="str">
        <f>お礼品登録シート2!$E$25&amp;お礼品登録シート2!$F$25</f>
        <v>日</v>
      </c>
      <c r="O4" s="163">
        <f>お礼品登録シート2!$H$24</f>
        <v>0</v>
      </c>
      <c r="P4" s="44"/>
      <c r="Q4" s="15">
        <f>お礼品登録シート2!$E$9</f>
        <v>0</v>
      </c>
      <c r="R4" s="44" t="str">
        <f>お礼品登録シート2!$E$9&amp;CHAR(10)&amp;お礼品登録シート2!$E$10&amp;CHAR(10)&amp;お礼品登録シート2!$E$11&amp;CHAR(10)&amp;お礼品登録シート2!$E$12</f>
        <v xml:space="preserve">
</v>
      </c>
      <c r="S4" s="49" t="str">
        <f>お礼品登録シート2!$E$30</f>
        <v>右の▼から選択してください</v>
      </c>
      <c r="T4" s="49" t="str">
        <f>お礼品登録シート2!$E$28</f>
        <v>右の▼から選択してください</v>
      </c>
      <c r="U4" s="196">
        <f>お礼品登録シート2!$J$28</f>
        <v>0</v>
      </c>
      <c r="V4" s="196">
        <f>お礼品登録シート2!M30</f>
        <v>0</v>
      </c>
      <c r="W4" s="49" t="str">
        <f>お礼品登録シート2!$E$28</f>
        <v>右の▼から選択してください</v>
      </c>
      <c r="X4" s="196">
        <f>お礼品登録シート2!$J$29</f>
        <v>0</v>
      </c>
      <c r="Y4" s="196">
        <f>お礼品登録シート2!$M$29</f>
        <v>0</v>
      </c>
      <c r="Z4" s="53">
        <f>お礼品登録シート2!$G$15</f>
        <v>0</v>
      </c>
      <c r="AA4" s="53">
        <f>お礼品登録シート2!$E$16</f>
        <v>0</v>
      </c>
      <c r="AB4" s="49" t="str">
        <f>お礼品登録シート2!$E$31</f>
        <v>右の▼から選択してください</v>
      </c>
      <c r="AC4" s="49" t="str">
        <f>お礼品登録シート2!$E$32</f>
        <v>右の▼から選択してください</v>
      </c>
      <c r="AD4" s="53">
        <f>お礼品登録シート2!$H$33</f>
        <v>0</v>
      </c>
      <c r="AE4" s="53">
        <f>お礼品登録シート2!$M$33</f>
        <v>0</v>
      </c>
      <c r="AF4" s="44"/>
      <c r="AG4" s="44"/>
      <c r="AH4" s="7" t="str">
        <f>お礼品登録シート2!$E$27&amp;お礼品登録シート2!$J$27&amp;お礼品登録シート2!$L$27</f>
        <v>発注メール受信日より日後</v>
      </c>
    </row>
    <row r="5" spans="1:34" ht="105.6" x14ac:dyDescent="0.2">
      <c r="A5" s="46">
        <v>3</v>
      </c>
      <c r="B5" s="44"/>
      <c r="C5" s="14">
        <f>お礼品登録シート3!$E$5</f>
        <v>0</v>
      </c>
      <c r="D5" s="48" t="str">
        <f>お礼品登録シート3!$E$36</f>
        <v>右の▼から選択してください</v>
      </c>
      <c r="E5" s="48">
        <f>お礼品登録シート3!$E$13</f>
        <v>0</v>
      </c>
      <c r="F5" s="7">
        <f>お礼品登録シート3!$E$14</f>
        <v>0</v>
      </c>
      <c r="G5" s="7">
        <f>お礼品登録シート3!$E$17</f>
        <v>0</v>
      </c>
      <c r="H5" s="7">
        <f>お礼品登録シート3!$E$18</f>
        <v>0</v>
      </c>
      <c r="I5" s="7">
        <f>お礼品登録シート3!$E$34</f>
        <v>0</v>
      </c>
      <c r="J5" s="7">
        <f>お礼品登録シート3!$E$35</f>
        <v>0</v>
      </c>
      <c r="K5" s="7" t="str">
        <f>お礼品登録シート3!$E$19&amp;CHAR(10)&amp;お礼品登録シート3!$K$19&amp;CHAR(58)&amp;お礼品登録シート3!$M$19&amp;CHAR(10)&amp;お礼品登録シート3!$E$20&amp;CHAR(10)&amp;お礼品登録シート3!$K$20&amp;CHAR(58)&amp;お礼品登録シート3!$M$20&amp;CHAR(10)&amp;お礼品登録シート3!$E$21&amp;CHAR(10)&amp;お礼品登録シート3!$K$21&amp;CHAR(58)&amp;お礼品登録シート3!$M$21&amp;CHAR(10)&amp;お礼品登録シート3!$E$22&amp;CHAR(10)&amp;お礼品登録シート3!$K$22&amp;CHAR(58)&amp;お礼品登録シート3!$M$22&amp;CHAR(10)&amp;お礼品登録シート3!$E$23&amp;CHAR(10)&amp;お礼品登録シート3!$K$23&amp;CHAR(58)&amp;お礼品登録シート3!$M$23&amp;CHAR(10)</f>
        <v xml:space="preserve">
右の▼から選択してください:
右の▼から選択してください:
右の▼から選択してください:
右の▼から選択してください:
右の▼から選択してください:
</v>
      </c>
      <c r="L5" s="7">
        <f>お礼品登録シート3!$E$26</f>
        <v>0</v>
      </c>
      <c r="M5" s="49" t="str">
        <f>お礼品登録シート3!$E$24</f>
        <v>右の▼から選択してください</v>
      </c>
      <c r="N5" s="49" t="str">
        <f>お礼品登録シート3!$E$25&amp;お礼品登録シート3!$F$25</f>
        <v>日</v>
      </c>
      <c r="O5" s="163">
        <f>お礼品登録シート3!$H$24</f>
        <v>0</v>
      </c>
      <c r="P5" s="44"/>
      <c r="Q5" s="15">
        <f>お礼品登録シート3!$E$9</f>
        <v>0</v>
      </c>
      <c r="R5" s="44" t="str">
        <f>お礼品登録シート3!$E$9&amp;CHAR(10)&amp;お礼品登録シート3!$E$10&amp;CHAR(10)&amp;お礼品登録シート3!$E$11&amp;CHAR(10)&amp;お礼品登録シート3!$E$12</f>
        <v xml:space="preserve">
</v>
      </c>
      <c r="S5" s="49" t="str">
        <f>お礼品登録シート3!$E$30</f>
        <v>右の▼から選択してください</v>
      </c>
      <c r="T5" s="49" t="str">
        <f>お礼品登録シート3!$E$28</f>
        <v>右の▼から選択してください</v>
      </c>
      <c r="U5" s="196">
        <f>お礼品登録シート3!$J$28</f>
        <v>0</v>
      </c>
      <c r="V5" s="196">
        <f>お礼品登録シート3!M31</f>
        <v>0</v>
      </c>
      <c r="W5" s="49" t="str">
        <f>お礼品登録シート3!$E$28</f>
        <v>右の▼から選択してください</v>
      </c>
      <c r="X5" s="196">
        <f>お礼品登録シート3!$J$29</f>
        <v>0</v>
      </c>
      <c r="Y5" s="196">
        <f>お礼品登録シート3!$M$29</f>
        <v>0</v>
      </c>
      <c r="Z5" s="53">
        <f>お礼品登録シート3!$G$15</f>
        <v>0</v>
      </c>
      <c r="AA5" s="53">
        <f>お礼品登録シート3!$E$16</f>
        <v>0</v>
      </c>
      <c r="AB5" s="49" t="str">
        <f>お礼品登録シート3!$E$31</f>
        <v>右の▼から選択してください</v>
      </c>
      <c r="AC5" s="49" t="str">
        <f>お礼品登録シート3!$E$32</f>
        <v>右の▼から選択してください</v>
      </c>
      <c r="AD5" s="53">
        <f>お礼品登録シート3!$H$33</f>
        <v>0</v>
      </c>
      <c r="AE5" s="53">
        <f>お礼品登録シート3!$M$33</f>
        <v>0</v>
      </c>
      <c r="AF5" s="44"/>
      <c r="AG5" s="44"/>
      <c r="AH5" s="7" t="str">
        <f>お礼品登録シート3!$E$27&amp;お礼品登録シート3!$J$27&amp;お礼品登録シート3!$L$27</f>
        <v>発注メール受信日より日後</v>
      </c>
    </row>
    <row r="6" spans="1:34" ht="105.6" x14ac:dyDescent="0.2">
      <c r="A6" s="46">
        <v>4</v>
      </c>
      <c r="B6" s="44"/>
      <c r="C6" s="14">
        <f>お礼品登録シート4!$E$5</f>
        <v>0</v>
      </c>
      <c r="D6" s="48" t="str">
        <f>お礼品登録シート4!$E$36</f>
        <v>右の▼から選択してください</v>
      </c>
      <c r="E6" s="48">
        <f>お礼品登録シート4!$E$13</f>
        <v>0</v>
      </c>
      <c r="F6" s="7">
        <f>お礼品登録シート4!$E$14</f>
        <v>0</v>
      </c>
      <c r="G6" s="7">
        <f>お礼品登録シート4!$E$17</f>
        <v>0</v>
      </c>
      <c r="H6" s="7">
        <f>お礼品登録シート4!$E$18</f>
        <v>0</v>
      </c>
      <c r="I6" s="7">
        <f>お礼品登録シート4!$E$34</f>
        <v>0</v>
      </c>
      <c r="J6" s="7">
        <f>お礼品登録シート4!$E$35</f>
        <v>0</v>
      </c>
      <c r="K6" s="7" t="str">
        <f>お礼品登録シート4!$E$19&amp;CHAR(10)&amp;お礼品登録シート4!$K$19&amp;CHAR(58)&amp;お礼品登録シート4!$M$19&amp;CHAR(10)&amp;お礼品登録シート4!$E$20&amp;CHAR(10)&amp;お礼品登録シート4!$K$20&amp;CHAR(58)&amp;お礼品登録シート4!$M$20&amp;CHAR(10)&amp;お礼品登録シート4!$E$21&amp;CHAR(10)&amp;お礼品登録シート4!$K$21&amp;CHAR(58)&amp;お礼品登録シート4!$M$21&amp;CHAR(10)&amp;お礼品登録シート4!$E$22&amp;CHAR(10)&amp;お礼品登録シート4!$K$22&amp;CHAR(58)&amp;お礼品登録シート4!$M$22&amp;CHAR(10)&amp;お礼品登録シート4!$E$23&amp;CHAR(10)&amp;お礼品登録シート4!$K$23&amp;CHAR(58)&amp;お礼品登録シート4!$M$23&amp;CHAR(10)</f>
        <v xml:space="preserve">
右の▼から選択してください:
右の▼から選択してください:
右の▼から選択してください:
右の▼から選択してください:
右の▼から選択してください:
</v>
      </c>
      <c r="L6" s="7">
        <f>お礼品登録シート4!$E$26</f>
        <v>0</v>
      </c>
      <c r="M6" s="49" t="str">
        <f>お礼品登録シート4!$E$24</f>
        <v>右の▼から選択してください</v>
      </c>
      <c r="N6" s="49" t="str">
        <f>お礼品登録シート4!$E$25&amp;お礼品登録シート4!$F$25</f>
        <v>日</v>
      </c>
      <c r="O6" s="163">
        <f>お礼品登録シート4!$H$24</f>
        <v>0</v>
      </c>
      <c r="P6" s="44"/>
      <c r="Q6" s="15">
        <f>お礼品登録シート4!$E$9</f>
        <v>0</v>
      </c>
      <c r="R6" s="44" t="str">
        <f>お礼品登録シート4!$E$9&amp;CHAR(10)&amp;お礼品登録シート4!$E$10&amp;CHAR(10)&amp;お礼品登録シート4!$E$11&amp;CHAR(10)&amp;お礼品登録シート4!$E$12</f>
        <v xml:space="preserve">
</v>
      </c>
      <c r="S6" s="49" t="str">
        <f>お礼品登録シート4!$E$30</f>
        <v>右の▼から選択してください</v>
      </c>
      <c r="T6" s="49" t="str">
        <f>お礼品登録シート4!$E$28</f>
        <v>右の▼から選択してください</v>
      </c>
      <c r="U6" s="196">
        <f>お礼品登録シート4!$J$28</f>
        <v>0</v>
      </c>
      <c r="V6" s="196">
        <f>お礼品登録シート4!M32</f>
        <v>0</v>
      </c>
      <c r="W6" s="49" t="str">
        <f>お礼品登録シート4!$E$28</f>
        <v>右の▼から選択してください</v>
      </c>
      <c r="X6" s="196">
        <f>お礼品登録シート4!$J$29</f>
        <v>0</v>
      </c>
      <c r="Y6" s="196">
        <f>お礼品登録シート4!$M$29</f>
        <v>0</v>
      </c>
      <c r="Z6" s="53">
        <f>お礼品登録シート4!$G$15</f>
        <v>0</v>
      </c>
      <c r="AA6" s="53">
        <f>お礼品登録シート4!$E$16</f>
        <v>0</v>
      </c>
      <c r="AB6" s="49" t="str">
        <f>お礼品登録シート4!$E$31</f>
        <v>右の▼から選択してください</v>
      </c>
      <c r="AC6" s="49" t="str">
        <f>お礼品登録シート4!$E$32</f>
        <v>右の▼から選択してください</v>
      </c>
      <c r="AD6" s="53">
        <f>お礼品登録シート4!$H$33</f>
        <v>0</v>
      </c>
      <c r="AE6" s="53">
        <f>お礼品登録シート4!$M$33</f>
        <v>0</v>
      </c>
      <c r="AF6" s="44"/>
      <c r="AG6" s="44"/>
      <c r="AH6" s="7" t="str">
        <f>お礼品登録シート4!$E$27&amp;お礼品登録シート4!$J$27&amp;お礼品登録シート4!$L$27</f>
        <v>発注メール受信日より日後</v>
      </c>
    </row>
    <row r="7" spans="1:34" ht="105.6" x14ac:dyDescent="0.2">
      <c r="A7" s="46">
        <v>5</v>
      </c>
      <c r="B7" s="44"/>
      <c r="C7" s="14">
        <f>お礼品登録シート5!$E$5</f>
        <v>0</v>
      </c>
      <c r="D7" s="48" t="str">
        <f>お礼品登録シート5!$E$36</f>
        <v>右の▼から選択してください</v>
      </c>
      <c r="E7" s="48">
        <f>お礼品登録シート5!$E$13</f>
        <v>0</v>
      </c>
      <c r="F7" s="7">
        <f>お礼品登録シート5!$E$14</f>
        <v>0</v>
      </c>
      <c r="G7" s="7">
        <f>お礼品登録シート5!$E$17</f>
        <v>0</v>
      </c>
      <c r="H7" s="7">
        <f>お礼品登録シート5!$E$18</f>
        <v>0</v>
      </c>
      <c r="I7" s="7">
        <f>お礼品登録シート5!$E$34</f>
        <v>0</v>
      </c>
      <c r="J7" s="7">
        <f>お礼品登録シート5!$E$35</f>
        <v>0</v>
      </c>
      <c r="K7" s="7" t="str">
        <f>お礼品登録シート5!$E$19&amp;CHAR(10)&amp;お礼品登録シート5!$K$19&amp;CHAR(58)&amp;お礼品登録シート5!$M$19&amp;CHAR(10)&amp;お礼品登録シート5!$E$20&amp;CHAR(10)&amp;お礼品登録シート5!$K$20&amp;CHAR(58)&amp;お礼品登録シート5!$M$20&amp;CHAR(10)&amp;お礼品登録シート5!$E$21&amp;CHAR(10)&amp;お礼品登録シート5!$K$21&amp;CHAR(58)&amp;お礼品登録シート5!$M$21&amp;CHAR(10)&amp;お礼品登録シート5!$E$22&amp;CHAR(10)&amp;お礼品登録シート5!$K$22&amp;CHAR(58)&amp;お礼品登録シート5!$M$22&amp;CHAR(10)&amp;お礼品登録シート5!$E$23&amp;CHAR(10)&amp;お礼品登録シート5!$K$23&amp;CHAR(58)&amp;お礼品登録シート5!$M$23&amp;CHAR(10)</f>
        <v xml:space="preserve">
右の▼から選択してください:
右の▼から選択してください:
右の▼から選択してください:
右の▼から選択してください:
右の▼から選択してください:
</v>
      </c>
      <c r="L7" s="7">
        <f>お礼品登録シート5!$E$26</f>
        <v>0</v>
      </c>
      <c r="M7" s="49" t="str">
        <f>お礼品登録シート5!$E$24</f>
        <v>右の▼から選択してください</v>
      </c>
      <c r="N7" s="49" t="str">
        <f>お礼品登録シート5!$E$25&amp;お礼品登録シート5!$F$25</f>
        <v>日</v>
      </c>
      <c r="O7" s="163">
        <f>お礼品登録シート5!$H$24</f>
        <v>0</v>
      </c>
      <c r="P7" s="44"/>
      <c r="Q7" s="15">
        <f>お礼品登録シート5!$E$9</f>
        <v>0</v>
      </c>
      <c r="R7" s="44" t="str">
        <f>お礼品登録シート5!$E$9&amp;CHAR(10)&amp;お礼品登録シート5!$E$10&amp;CHAR(10)&amp;お礼品登録シート5!$E$11&amp;CHAR(10)&amp;お礼品登録シート5!$E$12</f>
        <v xml:space="preserve">
</v>
      </c>
      <c r="S7" s="49" t="str">
        <f>お礼品登録シート5!$E$30</f>
        <v>右の▼から選択してください</v>
      </c>
      <c r="T7" s="49" t="str">
        <f>お礼品登録シート5!$E$28</f>
        <v>右の▼から選択してください</v>
      </c>
      <c r="U7" s="196">
        <f>お礼品登録シート5!$J$28</f>
        <v>0</v>
      </c>
      <c r="V7" s="196">
        <f>お礼品登録シート5!M33</f>
        <v>0</v>
      </c>
      <c r="W7" s="49" t="str">
        <f>お礼品登録シート5!$E$28</f>
        <v>右の▼から選択してください</v>
      </c>
      <c r="X7" s="196">
        <f>お礼品登録シート5!$J$29</f>
        <v>0</v>
      </c>
      <c r="Y7" s="196">
        <f>お礼品登録シート5!$M$29</f>
        <v>0</v>
      </c>
      <c r="Z7" s="53">
        <f>お礼品登録シート5!$G$15</f>
        <v>0</v>
      </c>
      <c r="AA7" s="53">
        <f>お礼品登録シート5!$E$16</f>
        <v>0</v>
      </c>
      <c r="AB7" s="49" t="str">
        <f>お礼品登録シート5!$E$31</f>
        <v>右の▼から選択してください</v>
      </c>
      <c r="AC7" s="49" t="str">
        <f>お礼品登録シート5!$E$32</f>
        <v>右の▼から選択してください</v>
      </c>
      <c r="AD7" s="53">
        <f>お礼品登録シート5!$H$33</f>
        <v>0</v>
      </c>
      <c r="AE7" s="53">
        <f>お礼品登録シート5!$M$33</f>
        <v>0</v>
      </c>
      <c r="AF7" s="44"/>
      <c r="AG7" s="44"/>
      <c r="AH7" s="7" t="str">
        <f>お礼品登録シート5!$E$27&amp;お礼品登録シート5!$J$27&amp;お礼品登録シート5!$L$27</f>
        <v>発注メール受信日より日後</v>
      </c>
    </row>
    <row r="8" spans="1:34" ht="105.6" x14ac:dyDescent="0.2">
      <c r="A8" s="46">
        <v>6</v>
      </c>
      <c r="B8" s="44"/>
      <c r="C8" s="14">
        <f>お礼品登録シート6!$E$5</f>
        <v>0</v>
      </c>
      <c r="D8" s="48" t="str">
        <f>お礼品登録シート6!$E$36</f>
        <v>右の▼から選択してください</v>
      </c>
      <c r="E8" s="48">
        <f>お礼品登録シート6!$E$13</f>
        <v>0</v>
      </c>
      <c r="F8" s="7">
        <f>お礼品登録シート6!$E$14</f>
        <v>0</v>
      </c>
      <c r="G8" s="7">
        <f>お礼品登録シート6!$E$17</f>
        <v>0</v>
      </c>
      <c r="H8" s="7">
        <f>お礼品登録シート6!$E$18</f>
        <v>0</v>
      </c>
      <c r="I8" s="7">
        <f>お礼品登録シート6!$E$34</f>
        <v>0</v>
      </c>
      <c r="J8" s="7">
        <f>お礼品登録シート6!$E$35</f>
        <v>0</v>
      </c>
      <c r="K8" s="7" t="str">
        <f>お礼品登録シート6!$E$19&amp;CHAR(10)&amp;お礼品登録シート6!$K$19&amp;CHAR(58)&amp;お礼品登録シート6!$M$19&amp;CHAR(10)&amp;お礼品登録シート6!$E$20&amp;CHAR(10)&amp;お礼品登録シート6!$K$20&amp;CHAR(58)&amp;お礼品登録シート6!$M$20&amp;CHAR(10)&amp;お礼品登録シート6!$E$21&amp;CHAR(10)&amp;お礼品登録シート6!$K$21&amp;CHAR(58)&amp;お礼品登録シート6!$M$21&amp;CHAR(10)&amp;お礼品登録シート6!$E$22&amp;CHAR(10)&amp;お礼品登録シート6!$K$22&amp;CHAR(58)&amp;お礼品登録シート6!$M$22&amp;CHAR(10)&amp;お礼品登録シート6!$E$23&amp;CHAR(10)&amp;お礼品登録シート6!$K$23&amp;CHAR(58)&amp;お礼品登録シート6!$M$23&amp;CHAR(10)</f>
        <v xml:space="preserve">
右の▼から選択してください:
右の▼から選択してください:
右の▼から選択してください:
右の▼から選択してください:
右の▼から選択してください:
</v>
      </c>
      <c r="L8" s="7">
        <f>お礼品登録シート6!$E$26</f>
        <v>0</v>
      </c>
      <c r="M8" s="49" t="str">
        <f>お礼品登録シート6!$E$24</f>
        <v>右の▼から選択してください</v>
      </c>
      <c r="N8" s="49" t="str">
        <f>お礼品登録シート6!$E$25&amp;お礼品登録シート6!$F$25</f>
        <v>日</v>
      </c>
      <c r="O8" s="163">
        <f>お礼品登録シート6!$H$24</f>
        <v>0</v>
      </c>
      <c r="P8" s="44"/>
      <c r="Q8" s="15">
        <f>お礼品登録シート6!$E$9</f>
        <v>0</v>
      </c>
      <c r="R8" s="44" t="str">
        <f>お礼品登録シート6!$E$9&amp;CHAR(10)&amp;お礼品登録シート6!$E$10&amp;CHAR(10)&amp;お礼品登録シート6!$E$11&amp;CHAR(10)&amp;お礼品登録シート6!$E$12</f>
        <v xml:space="preserve">
</v>
      </c>
      <c r="S8" s="49" t="str">
        <f>お礼品登録シート6!$E$30</f>
        <v>右の▼から選択してください</v>
      </c>
      <c r="T8" s="49" t="str">
        <f>お礼品登録シート6!$E$28</f>
        <v>右の▼から選択してください</v>
      </c>
      <c r="U8" s="196">
        <f>お礼品登録シート6!$J$28</f>
        <v>0</v>
      </c>
      <c r="V8" s="196">
        <f>お礼品登録シート6!M34</f>
        <v>0</v>
      </c>
      <c r="W8" s="49" t="str">
        <f>お礼品登録シート6!$E$28</f>
        <v>右の▼から選択してください</v>
      </c>
      <c r="X8" s="196">
        <f>お礼品登録シート6!$J$29</f>
        <v>0</v>
      </c>
      <c r="Y8" s="196">
        <f>お礼品登録シート6!$M$29</f>
        <v>0</v>
      </c>
      <c r="Z8" s="53">
        <f>お礼品登録シート6!$G$15</f>
        <v>0</v>
      </c>
      <c r="AA8" s="53">
        <f>お礼品登録シート6!$E$16</f>
        <v>0</v>
      </c>
      <c r="AB8" s="49" t="str">
        <f>お礼品登録シート6!$E$31</f>
        <v>右の▼から選択してください</v>
      </c>
      <c r="AC8" s="49" t="str">
        <f>お礼品登録シート6!$E$32</f>
        <v>右の▼から選択してください</v>
      </c>
      <c r="AD8" s="53">
        <f>お礼品登録シート6!$H$33</f>
        <v>0</v>
      </c>
      <c r="AE8" s="53">
        <f>お礼品登録シート6!$M$33</f>
        <v>0</v>
      </c>
      <c r="AF8" s="44"/>
      <c r="AG8" s="44"/>
      <c r="AH8" s="7" t="str">
        <f>お礼品登録シート6!$E$27&amp;お礼品登録シート6!$J$27&amp;お礼品登録シート6!$L$27</f>
        <v>発注メール受信日より日後</v>
      </c>
    </row>
    <row r="9" spans="1:34" ht="105.6" x14ac:dyDescent="0.2">
      <c r="A9" s="46">
        <v>7</v>
      </c>
      <c r="B9" s="44"/>
      <c r="C9" s="14">
        <f>お礼品登録シート7!$E$5</f>
        <v>0</v>
      </c>
      <c r="D9" s="48" t="str">
        <f>お礼品登録シート7!$E$36</f>
        <v>右の▼から選択してください</v>
      </c>
      <c r="E9" s="48">
        <f>お礼品登録シート7!$E$13</f>
        <v>0</v>
      </c>
      <c r="F9" s="7">
        <f>お礼品登録シート7!$E$14</f>
        <v>0</v>
      </c>
      <c r="G9" s="7">
        <f>お礼品登録シート7!$E$17</f>
        <v>0</v>
      </c>
      <c r="H9" s="7">
        <f>お礼品登録シート7!$E$18</f>
        <v>0</v>
      </c>
      <c r="I9" s="7">
        <f>お礼品登録シート7!$E$34</f>
        <v>0</v>
      </c>
      <c r="J9" s="7">
        <f>お礼品登録シート7!$E$35</f>
        <v>0</v>
      </c>
      <c r="K9" s="7" t="str">
        <f>お礼品登録シート7!$E$19&amp;CHAR(10)&amp;お礼品登録シート7!$K$19&amp;CHAR(58)&amp;お礼品登録シート7!$M$19&amp;CHAR(10)&amp;お礼品登録シート7!$E$20&amp;CHAR(10)&amp;お礼品登録シート7!$K$20&amp;CHAR(58)&amp;お礼品登録シート7!$M$20&amp;CHAR(10)&amp;お礼品登録シート7!$E$21&amp;CHAR(10)&amp;お礼品登録シート7!$K$21&amp;CHAR(58)&amp;お礼品登録シート7!$M$21&amp;CHAR(10)&amp;お礼品登録シート7!$E$22&amp;CHAR(10)&amp;お礼品登録シート7!$K$22&amp;CHAR(58)&amp;お礼品登録シート7!$M$22&amp;CHAR(10)&amp;お礼品登録シート7!$E$23&amp;CHAR(10)&amp;お礼品登録シート7!$K$23&amp;CHAR(58)&amp;お礼品登録シート7!$M$23&amp;CHAR(10)</f>
        <v xml:space="preserve">
右の▼から選択してください:
右の▼から選択してください:
右の▼から選択してください:
右の▼から選択してください:
右の▼から選択してください:
</v>
      </c>
      <c r="L9" s="7">
        <f>お礼品登録シート7!$E$26</f>
        <v>0</v>
      </c>
      <c r="M9" s="49" t="str">
        <f>お礼品登録シート7!$E$24</f>
        <v>右の▼から選択してください</v>
      </c>
      <c r="N9" s="49" t="str">
        <f>お礼品登録シート7!$E$25&amp;お礼品登録シート7!$F$25</f>
        <v>日</v>
      </c>
      <c r="O9" s="163">
        <f>お礼品登録シート7!$H$24</f>
        <v>0</v>
      </c>
      <c r="P9" s="44"/>
      <c r="Q9" s="15">
        <f>お礼品登録シート7!$E$9</f>
        <v>0</v>
      </c>
      <c r="R9" s="44" t="str">
        <f>お礼品登録シート7!$E$9&amp;CHAR(10)&amp;お礼品登録シート7!$E$10&amp;CHAR(10)&amp;お礼品登録シート7!$E$11&amp;CHAR(10)&amp;お礼品登録シート7!$E$12</f>
        <v xml:space="preserve">
</v>
      </c>
      <c r="S9" s="49" t="str">
        <f>お礼品登録シート7!$E$30</f>
        <v>右の▼から選択してください</v>
      </c>
      <c r="T9" s="49" t="str">
        <f>お礼品登録シート7!$E$28</f>
        <v>右の▼から選択してください</v>
      </c>
      <c r="U9" s="196">
        <f>お礼品登録シート7!$J$28</f>
        <v>0</v>
      </c>
      <c r="V9" s="196">
        <f>お礼品登録シート7!M35</f>
        <v>0</v>
      </c>
      <c r="W9" s="49" t="str">
        <f>お礼品登録シート7!$E$28</f>
        <v>右の▼から選択してください</v>
      </c>
      <c r="X9" s="196">
        <f>お礼品登録シート7!$J$29</f>
        <v>0</v>
      </c>
      <c r="Y9" s="196">
        <f>お礼品登録シート7!$M$29</f>
        <v>0</v>
      </c>
      <c r="Z9" s="53">
        <f>お礼品登録シート7!$G$15</f>
        <v>0</v>
      </c>
      <c r="AA9" s="53">
        <f>お礼品登録シート7!$E$16</f>
        <v>0</v>
      </c>
      <c r="AB9" s="49" t="str">
        <f>お礼品登録シート7!$E$31</f>
        <v>右の▼から選択してください</v>
      </c>
      <c r="AC9" s="49" t="str">
        <f>お礼品登録シート7!$E$32</f>
        <v>右の▼から選択してください</v>
      </c>
      <c r="AD9" s="53">
        <f>お礼品登録シート7!$H$33</f>
        <v>0</v>
      </c>
      <c r="AE9" s="53">
        <f>お礼品登録シート7!$M$33</f>
        <v>0</v>
      </c>
      <c r="AF9" s="44"/>
      <c r="AG9" s="44"/>
      <c r="AH9" s="7" t="str">
        <f>お礼品登録シート7!$E$27&amp;お礼品登録シート7!$J$27&amp;お礼品登録シート7!$L$27</f>
        <v>発注メール受信日より日後</v>
      </c>
    </row>
    <row r="10" spans="1:34" ht="105.6" x14ac:dyDescent="0.2">
      <c r="A10" s="46">
        <v>8</v>
      </c>
      <c r="B10" s="44"/>
      <c r="C10" s="14">
        <f>お礼品登録シート8!$E$5</f>
        <v>0</v>
      </c>
      <c r="D10" s="48" t="str">
        <f>お礼品登録シート8!$E$36</f>
        <v>右の▼から選択してください</v>
      </c>
      <c r="E10" s="48">
        <f>お礼品登録シート8!$E$13</f>
        <v>0</v>
      </c>
      <c r="F10" s="7">
        <f>お礼品登録シート8!$E$14</f>
        <v>0</v>
      </c>
      <c r="G10" s="7">
        <f>お礼品登録シート8!$E$17</f>
        <v>0</v>
      </c>
      <c r="H10" s="7">
        <f>お礼品登録シート8!$E$18</f>
        <v>0</v>
      </c>
      <c r="I10" s="7">
        <f>お礼品登録シート8!$E$34</f>
        <v>0</v>
      </c>
      <c r="J10" s="7">
        <f>お礼品登録シート8!$E$35</f>
        <v>0</v>
      </c>
      <c r="K10" s="7" t="str">
        <f>お礼品登録シート8!$E$19&amp;CHAR(10)&amp;お礼品登録シート8!$K$19&amp;CHAR(58)&amp;お礼品登録シート8!$M$19&amp;CHAR(10)&amp;お礼品登録シート8!$E$20&amp;CHAR(10)&amp;お礼品登録シート8!$K$20&amp;CHAR(58)&amp;お礼品登録シート8!$M$20&amp;CHAR(10)&amp;お礼品登録シート8!$E$21&amp;CHAR(10)&amp;お礼品登録シート8!$K$21&amp;CHAR(58)&amp;お礼品登録シート8!$M$21&amp;CHAR(10)&amp;お礼品登録シート8!$E$22&amp;CHAR(10)&amp;お礼品登録シート8!$K$22&amp;CHAR(58)&amp;お礼品登録シート8!$M$22&amp;CHAR(10)&amp;お礼品登録シート8!$E$23&amp;CHAR(10)&amp;お礼品登録シート8!$K$23&amp;CHAR(58)&amp;お礼品登録シート8!$M$23&amp;CHAR(10)</f>
        <v xml:space="preserve">
右の▼から選択してください:
右の▼から選択してください:
右の▼から選択してください:
右の▼から選択してください:
右の▼から選択してください:
</v>
      </c>
      <c r="L10" s="7">
        <f>お礼品登録シート8!$E$26</f>
        <v>0</v>
      </c>
      <c r="M10" s="49" t="str">
        <f>お礼品登録シート8!$E$24</f>
        <v>右の▼から選択してください</v>
      </c>
      <c r="N10" s="49" t="str">
        <f>お礼品登録シート8!$E$25&amp;お礼品登録シート8!$F$25</f>
        <v>日</v>
      </c>
      <c r="O10" s="163">
        <f>お礼品登録シート8!$H$24</f>
        <v>0</v>
      </c>
      <c r="P10" s="44"/>
      <c r="Q10" s="15">
        <f>お礼品登録シート8!$E$9</f>
        <v>0</v>
      </c>
      <c r="R10" s="44" t="str">
        <f>お礼品登録シート8!$E$9&amp;CHAR(10)&amp;お礼品登録シート8!$E$10&amp;CHAR(10)&amp;お礼品登録シート8!$E$11&amp;CHAR(10)&amp;お礼品登録シート8!$E$12</f>
        <v xml:space="preserve">
</v>
      </c>
      <c r="S10" s="49" t="str">
        <f>お礼品登録シート8!$E$30</f>
        <v>右の▼から選択してください</v>
      </c>
      <c r="T10" s="49" t="str">
        <f>お礼品登録シート8!$E$28</f>
        <v>右の▼から選択してください</v>
      </c>
      <c r="U10" s="196">
        <f>お礼品登録シート8!$J$28</f>
        <v>0</v>
      </c>
      <c r="V10" s="196">
        <f>お礼品登録シート8!M36</f>
        <v>0</v>
      </c>
      <c r="W10" s="49" t="str">
        <f>お礼品登録シート8!$E$28</f>
        <v>右の▼から選択してください</v>
      </c>
      <c r="X10" s="196">
        <f>お礼品登録シート8!$J$29</f>
        <v>0</v>
      </c>
      <c r="Y10" s="196">
        <f>お礼品登録シート8!$M$29</f>
        <v>0</v>
      </c>
      <c r="Z10" s="53">
        <f>お礼品登録シート8!$G$15</f>
        <v>0</v>
      </c>
      <c r="AA10" s="53">
        <f>お礼品登録シート8!$E$16</f>
        <v>0</v>
      </c>
      <c r="AB10" s="49" t="str">
        <f>お礼品登録シート8!$E$31</f>
        <v>右の▼から選択してください</v>
      </c>
      <c r="AC10" s="49" t="str">
        <f>お礼品登録シート8!$E$32</f>
        <v>右の▼から選択してください</v>
      </c>
      <c r="AD10" s="53">
        <f>お礼品登録シート8!$H$33</f>
        <v>0</v>
      </c>
      <c r="AE10" s="53">
        <f>お礼品登録シート8!$M$33</f>
        <v>0</v>
      </c>
      <c r="AF10" s="44"/>
      <c r="AG10" s="44"/>
      <c r="AH10" s="7" t="str">
        <f>お礼品登録シート8!$E$27&amp;お礼品登録シート8!$J$27&amp;お礼品登録シート8!$L$27</f>
        <v>発注メール受信日より日後</v>
      </c>
    </row>
    <row r="11" spans="1:34" ht="105.6" x14ac:dyDescent="0.2">
      <c r="A11" s="46">
        <v>9</v>
      </c>
      <c r="B11" s="44"/>
      <c r="C11" s="14">
        <f>お礼品登録シート9!$E$5</f>
        <v>0</v>
      </c>
      <c r="D11" s="48" t="str">
        <f>お礼品登録シート9!$E$36</f>
        <v>右の▼から選択してください</v>
      </c>
      <c r="E11" s="48">
        <f>お礼品登録シート9!$E$13</f>
        <v>0</v>
      </c>
      <c r="F11" s="7">
        <f>お礼品登録シート9!$E$14</f>
        <v>0</v>
      </c>
      <c r="G11" s="7">
        <f>お礼品登録シート9!$E$17</f>
        <v>0</v>
      </c>
      <c r="H11" s="7">
        <f>お礼品登録シート9!$E$18</f>
        <v>0</v>
      </c>
      <c r="I11" s="7">
        <f>お礼品登録シート9!$E$34</f>
        <v>0</v>
      </c>
      <c r="J11" s="7">
        <f>お礼品登録シート9!$E$35</f>
        <v>0</v>
      </c>
      <c r="K11" s="7" t="str">
        <f>お礼品登録シート9!$E$19&amp;CHAR(10)&amp;お礼品登録シート9!$K$19&amp;CHAR(58)&amp;お礼品登録シート9!$M$19&amp;CHAR(10)&amp;お礼品登録シート9!$E$20&amp;CHAR(10)&amp;お礼品登録シート9!$K$20&amp;CHAR(58)&amp;お礼品登録シート9!$M$20&amp;CHAR(10)&amp;お礼品登録シート9!$E$21&amp;CHAR(10)&amp;お礼品登録シート9!$K$21&amp;CHAR(58)&amp;お礼品登録シート9!$M$21&amp;CHAR(10)&amp;お礼品登録シート9!$E$22&amp;CHAR(10)&amp;お礼品登録シート9!$K$22&amp;CHAR(58)&amp;お礼品登録シート9!$M$22&amp;CHAR(10)&amp;お礼品登録シート9!$E$23&amp;CHAR(10)&amp;お礼品登録シート9!$K$23&amp;CHAR(58)&amp;お礼品登録シート9!$M$23&amp;CHAR(10)</f>
        <v xml:space="preserve">
右の▼から選択してください:
右の▼から選択してください:
右の▼から選択してください:
右の▼から選択してください:
右の▼から選択してください:
</v>
      </c>
      <c r="L11" s="7">
        <f>お礼品登録シート9!$E$26</f>
        <v>0</v>
      </c>
      <c r="M11" s="49" t="str">
        <f>お礼品登録シート9!$E$24</f>
        <v>右の▼から選択してください</v>
      </c>
      <c r="N11" s="49" t="str">
        <f>お礼品登録シート9!$E$25&amp;お礼品登録シート9!$F$25</f>
        <v>日</v>
      </c>
      <c r="O11" s="163">
        <f>お礼品登録シート9!$H$24</f>
        <v>0</v>
      </c>
      <c r="P11" s="44"/>
      <c r="Q11" s="15">
        <f>お礼品登録シート9!$E$9</f>
        <v>0</v>
      </c>
      <c r="R11" s="44" t="str">
        <f>お礼品登録シート9!$E$9&amp;CHAR(10)&amp;お礼品登録シート9!$E$10&amp;CHAR(10)&amp;お礼品登録シート9!$E$11&amp;CHAR(10)&amp;お礼品登録シート9!$E$12</f>
        <v xml:space="preserve">
</v>
      </c>
      <c r="S11" s="49" t="str">
        <f>お礼品登録シート9!$E$30</f>
        <v>右の▼から選択してください</v>
      </c>
      <c r="T11" s="49" t="str">
        <f>お礼品登録シート9!$E$28</f>
        <v>右の▼から選択してください</v>
      </c>
      <c r="U11" s="196">
        <f>お礼品登録シート9!$J$28</f>
        <v>0</v>
      </c>
      <c r="V11" s="196">
        <f>お礼品登録シート9!M37</f>
        <v>0</v>
      </c>
      <c r="W11" s="49" t="str">
        <f>お礼品登録シート9!$E$28</f>
        <v>右の▼から選択してください</v>
      </c>
      <c r="X11" s="196">
        <f>お礼品登録シート9!$J$29</f>
        <v>0</v>
      </c>
      <c r="Y11" s="196">
        <f>お礼品登録シート9!$M$29</f>
        <v>0</v>
      </c>
      <c r="Z11" s="53">
        <f>お礼品登録シート9!$G$15</f>
        <v>0</v>
      </c>
      <c r="AA11" s="53">
        <f>お礼品登録シート9!$E$16</f>
        <v>0</v>
      </c>
      <c r="AB11" s="49" t="str">
        <f>お礼品登録シート9!$E$31</f>
        <v>右の▼から選択してください</v>
      </c>
      <c r="AC11" s="49" t="str">
        <f>お礼品登録シート9!$E$32</f>
        <v>右の▼から選択してください</v>
      </c>
      <c r="AD11" s="53">
        <f>お礼品登録シート9!$H$33</f>
        <v>0</v>
      </c>
      <c r="AE11" s="53">
        <f>お礼品登録シート9!$M$33</f>
        <v>0</v>
      </c>
      <c r="AF11" s="44"/>
      <c r="AG11" s="44"/>
      <c r="AH11" s="7" t="str">
        <f>お礼品登録シート9!$E$27&amp;お礼品登録シート9!$J$27&amp;お礼品登録シート9!$L$27</f>
        <v>発注メール受信日より日後</v>
      </c>
    </row>
    <row r="12" spans="1:34" ht="105.6" x14ac:dyDescent="0.2">
      <c r="A12" s="46">
        <v>10</v>
      </c>
      <c r="B12" s="44"/>
      <c r="C12" s="14">
        <f>お礼品登録シート10!$E$5</f>
        <v>0</v>
      </c>
      <c r="D12" s="48" t="str">
        <f>お礼品登録シート10!$E$36</f>
        <v>右の▼から選択してください</v>
      </c>
      <c r="E12" s="48">
        <f>お礼品登録シート10!$E$13</f>
        <v>0</v>
      </c>
      <c r="F12" s="7">
        <f>お礼品登録シート10!$E$14</f>
        <v>0</v>
      </c>
      <c r="G12" s="7">
        <f>お礼品登録シート10!$E$17</f>
        <v>0</v>
      </c>
      <c r="H12" s="7">
        <f>お礼品登録シート10!$E$18</f>
        <v>0</v>
      </c>
      <c r="I12" s="7">
        <f>お礼品登録シート10!$E$34</f>
        <v>0</v>
      </c>
      <c r="J12" s="7">
        <f>お礼品登録シート10!$E$35</f>
        <v>0</v>
      </c>
      <c r="K12" s="7" t="str">
        <f>お礼品登録シート10!$E$19&amp;CHAR(10)&amp;お礼品登録シート10!$K$19&amp;CHAR(58)&amp;お礼品登録シート10!$M$19&amp;CHAR(10)&amp;お礼品登録シート10!$E$20&amp;CHAR(10)&amp;お礼品登録シート10!$K$20&amp;CHAR(58)&amp;お礼品登録シート10!$M$20&amp;CHAR(10)&amp;お礼品登録シート10!$E$21&amp;CHAR(10)&amp;お礼品登録シート10!$K$21&amp;CHAR(58)&amp;お礼品登録シート10!$M$21&amp;CHAR(10)&amp;お礼品登録シート10!$E$22&amp;CHAR(10)&amp;お礼品登録シート10!$K$22&amp;CHAR(58)&amp;お礼品登録シート10!$M$22&amp;CHAR(10)&amp;お礼品登録シート10!$E$23&amp;CHAR(10)&amp;お礼品登録シート10!$K$23&amp;CHAR(58)&amp;お礼品登録シート10!$M$23&amp;CHAR(10)</f>
        <v xml:space="preserve">
右の▼から選択してください:
右の▼から選択してください:
右の▼から選択してください:
右の▼から選択してください:
右の▼から選択してください:
</v>
      </c>
      <c r="L12" s="7">
        <f>お礼品登録シート10!$E$26</f>
        <v>0</v>
      </c>
      <c r="M12" s="49" t="str">
        <f>お礼品登録シート10!$E$24</f>
        <v>右の▼から選択してください</v>
      </c>
      <c r="N12" s="49" t="str">
        <f>お礼品登録シート10!$E$25&amp;お礼品登録シート10!$F$25</f>
        <v>日</v>
      </c>
      <c r="O12" s="163">
        <f>お礼品登録シート10!$H$24</f>
        <v>0</v>
      </c>
      <c r="P12" s="44"/>
      <c r="Q12" s="15">
        <f>お礼品登録シート10!$E$9</f>
        <v>0</v>
      </c>
      <c r="R12" s="44" t="str">
        <f>お礼品登録シート10!$E$9&amp;CHAR(10)&amp;お礼品登録シート10!$E$10&amp;CHAR(10)&amp;お礼品登録シート10!$E$11&amp;CHAR(10)&amp;お礼品登録シート10!$E$12</f>
        <v xml:space="preserve">
</v>
      </c>
      <c r="S12" s="49" t="str">
        <f>お礼品登録シート10!$E$30</f>
        <v>右の▼から選択してください</v>
      </c>
      <c r="T12" s="49" t="str">
        <f>お礼品登録シート10!$E$28</f>
        <v>右の▼から選択してください</v>
      </c>
      <c r="U12" s="196">
        <f>お礼品登録シート10!$J$28</f>
        <v>0</v>
      </c>
      <c r="V12" s="196">
        <f>お礼品登録シート10!M38</f>
        <v>0</v>
      </c>
      <c r="W12" s="49" t="str">
        <f>お礼品登録シート10!$E$28</f>
        <v>右の▼から選択してください</v>
      </c>
      <c r="X12" s="196">
        <f>お礼品登録シート10!$J$29</f>
        <v>0</v>
      </c>
      <c r="Y12" s="196">
        <f>お礼品登録シート10!$M$29</f>
        <v>0</v>
      </c>
      <c r="Z12" s="53">
        <f>お礼品登録シート10!$G$15</f>
        <v>0</v>
      </c>
      <c r="AA12" s="53">
        <f>お礼品登録シート10!$E$16</f>
        <v>0</v>
      </c>
      <c r="AB12" s="49" t="str">
        <f>お礼品登録シート10!$E$31</f>
        <v>右の▼から選択してください</v>
      </c>
      <c r="AC12" s="49" t="str">
        <f>お礼品登録シート10!$E$32</f>
        <v>右の▼から選択してください</v>
      </c>
      <c r="AD12" s="53">
        <f>お礼品登録シート10!$H$33</f>
        <v>0</v>
      </c>
      <c r="AE12" s="53">
        <f>お礼品登録シート10!$M$33</f>
        <v>0</v>
      </c>
      <c r="AF12" s="44"/>
      <c r="AG12" s="44"/>
      <c r="AH12" s="7" t="str">
        <f>お礼品登録シート10!$E$27&amp;お礼品登録シート10!$J$27&amp;お礼品登録シート10!$L$27</f>
        <v>発注メール受信日より日後</v>
      </c>
    </row>
  </sheetData>
  <dataConsolidate/>
  <phoneticPr fontId="1"/>
  <conditionalFormatting sqref="L2:M2">
    <cfRule type="expression" dxfId="192" priority="75">
      <formula>D2="生鮮食品"</formula>
    </cfRule>
  </conditionalFormatting>
  <conditionalFormatting sqref="O2">
    <cfRule type="expression" dxfId="191" priority="74">
      <formula>H2="生鮮食品"</formula>
    </cfRule>
  </conditionalFormatting>
  <conditionalFormatting sqref="S2:T2 AB2:AE12">
    <cfRule type="expression" dxfId="190" priority="73">
      <formula>M2="生鮮食品"</formula>
    </cfRule>
  </conditionalFormatting>
  <conditionalFormatting sqref="U2">
    <cfRule type="expression" dxfId="189" priority="72">
      <formula>T2="①通年取扱い"</formula>
    </cfRule>
  </conditionalFormatting>
  <conditionalFormatting sqref="V2">
    <cfRule type="expression" dxfId="188" priority="71">
      <formula>T2="①通年取扱い"</formula>
    </cfRule>
  </conditionalFormatting>
  <conditionalFormatting sqref="X2">
    <cfRule type="expression" dxfId="187" priority="69">
      <formula>W2="①通年取扱い"</formula>
    </cfRule>
  </conditionalFormatting>
  <conditionalFormatting sqref="Y2">
    <cfRule type="expression" dxfId="186" priority="68">
      <formula>W2="①通年取扱い"</formula>
    </cfRule>
  </conditionalFormatting>
  <conditionalFormatting sqref="N2">
    <cfRule type="expression" dxfId="185" priority="66">
      <formula>G2="生鮮食品"</formula>
    </cfRule>
  </conditionalFormatting>
  <conditionalFormatting sqref="W2">
    <cfRule type="expression" dxfId="184" priority="37">
      <formula>Q2="生鮮食品"</formula>
    </cfRule>
  </conditionalFormatting>
  <conditionalFormatting sqref="L3:M3">
    <cfRule type="expression" dxfId="183" priority="36">
      <formula>D3="生鮮食品"</formula>
    </cfRule>
  </conditionalFormatting>
  <conditionalFormatting sqref="O3">
    <cfRule type="expression" dxfId="182" priority="35">
      <formula>H3="生鮮食品"</formula>
    </cfRule>
  </conditionalFormatting>
  <conditionalFormatting sqref="S3:T3">
    <cfRule type="expression" dxfId="181" priority="34">
      <formula>M3="生鮮食品"</formula>
    </cfRule>
  </conditionalFormatting>
  <conditionalFormatting sqref="U3">
    <cfRule type="expression" dxfId="180" priority="33">
      <formula>T3="①通年取扱い"</formula>
    </cfRule>
  </conditionalFormatting>
  <conditionalFormatting sqref="V3">
    <cfRule type="expression" dxfId="179" priority="32">
      <formula>T3="①通年取扱い"</formula>
    </cfRule>
  </conditionalFormatting>
  <conditionalFormatting sqref="X3">
    <cfRule type="expression" dxfId="178" priority="31">
      <formula>W3="①通年取扱い"</formula>
    </cfRule>
  </conditionalFormatting>
  <conditionalFormatting sqref="Y3">
    <cfRule type="expression" dxfId="177" priority="30">
      <formula>W3="①通年取扱い"</formula>
    </cfRule>
  </conditionalFormatting>
  <conditionalFormatting sqref="N3">
    <cfRule type="expression" dxfId="176" priority="29">
      <formula>G3="生鮮食品"</formula>
    </cfRule>
  </conditionalFormatting>
  <conditionalFormatting sqref="W3">
    <cfRule type="expression" dxfId="175" priority="28">
      <formula>Q3="生鮮食品"</formula>
    </cfRule>
  </conditionalFormatting>
  <conditionalFormatting sqref="L4:M4">
    <cfRule type="expression" dxfId="174" priority="27">
      <formula>D4="生鮮食品"</formula>
    </cfRule>
  </conditionalFormatting>
  <conditionalFormatting sqref="O4">
    <cfRule type="expression" dxfId="173" priority="26">
      <formula>H4="生鮮食品"</formula>
    </cfRule>
  </conditionalFormatting>
  <conditionalFormatting sqref="S4:T4">
    <cfRule type="expression" dxfId="172" priority="25">
      <formula>M4="生鮮食品"</formula>
    </cfRule>
  </conditionalFormatting>
  <conditionalFormatting sqref="U4">
    <cfRule type="expression" dxfId="171" priority="24">
      <formula>T4="①通年取扱い"</formula>
    </cfRule>
  </conditionalFormatting>
  <conditionalFormatting sqref="V4">
    <cfRule type="expression" dxfId="170" priority="23">
      <formula>T4="①通年取扱い"</formula>
    </cfRule>
  </conditionalFormatting>
  <conditionalFormatting sqref="X4">
    <cfRule type="expression" dxfId="169" priority="22">
      <formula>W4="①通年取扱い"</formula>
    </cfRule>
  </conditionalFormatting>
  <conditionalFormatting sqref="Y4">
    <cfRule type="expression" dxfId="168" priority="21">
      <formula>W4="①通年取扱い"</formula>
    </cfRule>
  </conditionalFormatting>
  <conditionalFormatting sqref="N4">
    <cfRule type="expression" dxfId="167" priority="20">
      <formula>G4="生鮮食品"</formula>
    </cfRule>
  </conditionalFormatting>
  <conditionalFormatting sqref="W4">
    <cfRule type="expression" dxfId="166" priority="19">
      <formula>Q4="生鮮食品"</formula>
    </cfRule>
  </conditionalFormatting>
  <conditionalFormatting sqref="L5:M12">
    <cfRule type="expression" dxfId="165" priority="9">
      <formula>D5="生鮮食品"</formula>
    </cfRule>
  </conditionalFormatting>
  <conditionalFormatting sqref="O5:O12">
    <cfRule type="expression" dxfId="164" priority="8">
      <formula>H5="生鮮食品"</formula>
    </cfRule>
  </conditionalFormatting>
  <conditionalFormatting sqref="S5:T12">
    <cfRule type="expression" dxfId="163" priority="7">
      <formula>M5="生鮮食品"</formula>
    </cfRule>
  </conditionalFormatting>
  <conditionalFormatting sqref="U5:U12">
    <cfRule type="expression" dxfId="162" priority="6">
      <formula>T5="①通年取扱い"</formula>
    </cfRule>
  </conditionalFormatting>
  <conditionalFormatting sqref="V5:V12">
    <cfRule type="expression" dxfId="161" priority="5">
      <formula>T5="①通年取扱い"</formula>
    </cfRule>
  </conditionalFormatting>
  <conditionalFormatting sqref="X5:X12">
    <cfRule type="expression" dxfId="160" priority="4">
      <formula>W5="①通年取扱い"</formula>
    </cfRule>
  </conditionalFormatting>
  <conditionalFormatting sqref="Y5:Y12">
    <cfRule type="expression" dxfId="159" priority="3">
      <formula>W5="①通年取扱い"</formula>
    </cfRule>
  </conditionalFormatting>
  <conditionalFormatting sqref="N5:N12">
    <cfRule type="expression" dxfId="158" priority="2">
      <formula>G5="生鮮食品"</formula>
    </cfRule>
  </conditionalFormatting>
  <conditionalFormatting sqref="W5:W12">
    <cfRule type="expression" dxfId="157" priority="1">
      <formula>Q5="生鮮食品"</formula>
    </cfRule>
  </conditionalFormatting>
  <conditionalFormatting sqref="Z2:AA12">
    <cfRule type="expression" dxfId="156" priority="222">
      <formula>U2="生鮮食品"</formula>
    </cfRule>
  </conditionalFormatting>
  <dataValidations count="6">
    <dataValidation type="list" allowBlank="1" showInputMessage="1" showErrorMessage="1" sqref="N65441:N65536">
      <formula1>"出荷日+5日,出荷日+約1週間,出荷日+約2週間,約1ヶ月,約2ヶ月,約3ヶ月,１年以上,その他"</formula1>
    </dataValidation>
    <dataValidation showDropDown="1" showInputMessage="1" showErrorMessage="1" sqref="O65441:O65536"/>
    <dataValidation type="list" allowBlank="1" showInputMessage="1" showErrorMessage="1" sqref="AB65441:AC65536">
      <formula1>"60サイズ 2Kg,80サイズ 5Kg,100サイズ 10Kg,140サイズ 20Kg,160サイズ 30Kg"</formula1>
    </dataValidation>
    <dataValidation type="list" allowBlank="1" showInputMessage="1" showErrorMessage="1" sqref="T65441:T65536">
      <formula1>"通年,指定有り"</formula1>
    </dataValidation>
    <dataValidation type="list" allowBlank="1" showInputMessage="1" showErrorMessage="1" sqref="S65441:S65536">
      <formula1>"常温,冷凍便,冷蔵便"</formula1>
    </dataValidation>
    <dataValidation type="list" allowBlank="1" showInputMessage="1" showErrorMessage="1" sqref="D65441:D65536">
      <formula1>"生鮮食品,加工食品,食品以外"</formula1>
    </dataValidation>
  </dataValidations>
  <pageMargins left="0" right="0" top="0" bottom="0" header="0.31496062992125984" footer="0"/>
  <pageSetup paperSize="8" scale="65" orientation="landscape" horizontalDpi="300"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pageSetUpPr fitToPage="1"/>
  </sheetPr>
  <dimension ref="A1:AH22"/>
  <sheetViews>
    <sheetView zoomScale="80" zoomScaleNormal="80" workbookViewId="0">
      <selection activeCell="E9" sqref="E9:N9"/>
    </sheetView>
  </sheetViews>
  <sheetFormatPr defaultColWidth="21.6640625" defaultRowHeight="9.6" x14ac:dyDescent="0.2"/>
  <cols>
    <col min="1" max="1" width="5.6640625" style="2" customWidth="1"/>
    <col min="2" max="2" width="10.88671875" style="2" customWidth="1"/>
    <col min="3" max="3" width="8.88671875" style="2" bestFit="1" customWidth="1"/>
    <col min="4" max="4" width="6.88671875" style="51" bestFit="1" customWidth="1"/>
    <col min="5" max="5" width="9.88671875" style="2" bestFit="1" customWidth="1"/>
    <col min="6" max="6" width="9.88671875" style="2" customWidth="1"/>
    <col min="7" max="7" width="13.88671875" style="2" bestFit="1" customWidth="1"/>
    <col min="8" max="8" width="38.88671875" style="2" bestFit="1" customWidth="1"/>
    <col min="9" max="10" width="38.88671875" style="2" customWidth="1"/>
    <col min="11" max="11" width="20.6640625" style="2" customWidth="1"/>
    <col min="12" max="12" width="21.33203125" style="2" customWidth="1"/>
    <col min="13" max="13" width="6.6640625" style="4" customWidth="1"/>
    <col min="14" max="14" width="7.88671875" style="4" bestFit="1" customWidth="1"/>
    <col min="15" max="15" width="13.6640625" style="2" customWidth="1"/>
    <col min="16" max="16" width="10.109375" style="2" bestFit="1" customWidth="1"/>
    <col min="17" max="17" width="13.33203125" style="2" bestFit="1" customWidth="1"/>
    <col min="18" max="18" width="13.33203125" style="2" customWidth="1"/>
    <col min="19" max="19" width="7.44140625" style="2" bestFit="1" customWidth="1"/>
    <col min="20" max="20" width="7" style="2" bestFit="1" customWidth="1"/>
    <col min="21" max="22" width="8.33203125" style="2" bestFit="1" customWidth="1"/>
    <col min="23" max="23" width="7" style="2" bestFit="1" customWidth="1"/>
    <col min="24" max="25" width="8.33203125" style="2" customWidth="1"/>
    <col min="26" max="27" width="14.44140625" style="2" customWidth="1"/>
    <col min="28" max="28" width="9.44140625" style="2" bestFit="1" customWidth="1"/>
    <col min="29" max="29" width="9.44140625" style="2" customWidth="1"/>
    <col min="30" max="31" width="8.33203125" style="2" bestFit="1" customWidth="1"/>
    <col min="32" max="32" width="8" style="2" bestFit="1" customWidth="1"/>
    <col min="33" max="33" width="8" style="2" customWidth="1"/>
    <col min="34" max="34" width="27" style="2" customWidth="1"/>
    <col min="35" max="16384" width="21.6640625" style="11"/>
  </cols>
  <sheetData>
    <row r="1" spans="1:34" x14ac:dyDescent="0.2">
      <c r="A1" s="160"/>
      <c r="B1" s="160"/>
      <c r="C1" s="160"/>
      <c r="D1" s="161"/>
      <c r="E1" s="160"/>
      <c r="F1" s="160"/>
      <c r="G1" s="160"/>
      <c r="H1" s="160"/>
      <c r="I1" s="160"/>
      <c r="J1" s="160"/>
      <c r="K1" s="160"/>
      <c r="L1" s="160"/>
      <c r="M1" s="162"/>
      <c r="N1" s="162"/>
      <c r="O1" s="160"/>
      <c r="P1" s="160"/>
      <c r="Q1" s="160"/>
      <c r="R1" s="160"/>
      <c r="S1" s="160"/>
      <c r="T1" s="160"/>
      <c r="U1" s="160"/>
      <c r="V1" s="160"/>
      <c r="W1" s="160"/>
      <c r="X1" s="160"/>
      <c r="Y1" s="160"/>
      <c r="Z1" s="160"/>
      <c r="AA1" s="160"/>
      <c r="AB1" s="160"/>
      <c r="AC1" s="160"/>
      <c r="AD1" s="160"/>
      <c r="AE1" s="160"/>
      <c r="AF1" s="160"/>
      <c r="AG1" s="160"/>
      <c r="AH1" s="160"/>
    </row>
    <row r="2" spans="1:34" ht="45" customHeight="1" x14ac:dyDescent="0.2">
      <c r="A2" s="528" t="s">
        <v>198</v>
      </c>
      <c r="B2" s="528"/>
      <c r="C2" s="528"/>
      <c r="D2" s="528"/>
      <c r="E2" s="527" t="s">
        <v>230</v>
      </c>
      <c r="F2" s="527"/>
      <c r="G2" s="527"/>
      <c r="H2" s="198">
        <f>お礼品登録シート1!I2</f>
        <v>0</v>
      </c>
      <c r="I2" s="197"/>
      <c r="J2" s="197"/>
      <c r="K2" s="197"/>
      <c r="L2" s="197"/>
      <c r="M2" s="197"/>
    </row>
    <row r="4" spans="1:34" s="3" customFormat="1" ht="28.8" x14ac:dyDescent="0.2">
      <c r="A4" s="155" t="s">
        <v>193</v>
      </c>
      <c r="B4" s="155" t="s">
        <v>9</v>
      </c>
      <c r="C4" s="156" t="s">
        <v>17</v>
      </c>
      <c r="D4" s="157" t="s">
        <v>52</v>
      </c>
      <c r="E4" s="156" t="s">
        <v>225</v>
      </c>
      <c r="F4" s="156" t="s">
        <v>194</v>
      </c>
      <c r="G4" s="156" t="s">
        <v>226</v>
      </c>
      <c r="H4" s="156" t="s">
        <v>227</v>
      </c>
      <c r="I4" s="156" t="s">
        <v>1</v>
      </c>
      <c r="J4" s="156" t="s">
        <v>99</v>
      </c>
      <c r="K4" s="156" t="s">
        <v>72</v>
      </c>
      <c r="L4" s="156" t="s">
        <v>10</v>
      </c>
      <c r="M4" s="156" t="s">
        <v>18</v>
      </c>
      <c r="N4" s="156" t="s">
        <v>19</v>
      </c>
      <c r="O4" s="156" t="s">
        <v>11</v>
      </c>
      <c r="P4" s="156" t="s">
        <v>195</v>
      </c>
      <c r="Q4" s="156" t="s">
        <v>38</v>
      </c>
      <c r="R4" s="156" t="s">
        <v>39</v>
      </c>
      <c r="S4" s="156" t="s">
        <v>196</v>
      </c>
      <c r="T4" s="156" t="s">
        <v>197</v>
      </c>
      <c r="U4" s="158" t="s">
        <v>12</v>
      </c>
      <c r="V4" s="156" t="s">
        <v>13</v>
      </c>
      <c r="W4" s="156" t="s">
        <v>22</v>
      </c>
      <c r="X4" s="156" t="s">
        <v>23</v>
      </c>
      <c r="Y4" s="156" t="s">
        <v>24</v>
      </c>
      <c r="Z4" s="159" t="s">
        <v>25</v>
      </c>
      <c r="AA4" s="159" t="s">
        <v>257</v>
      </c>
      <c r="AB4" s="156" t="s">
        <v>27</v>
      </c>
      <c r="AC4" s="156" t="s">
        <v>28</v>
      </c>
      <c r="AD4" s="156" t="s">
        <v>14</v>
      </c>
      <c r="AE4" s="156" t="s">
        <v>15</v>
      </c>
      <c r="AF4" s="156" t="s">
        <v>40</v>
      </c>
      <c r="AG4" s="156" t="s">
        <v>41</v>
      </c>
      <c r="AH4" s="156" t="s">
        <v>16</v>
      </c>
    </row>
    <row r="5" spans="1:34" ht="45" customHeight="1" x14ac:dyDescent="0.2">
      <c r="A5" s="8">
        <v>1</v>
      </c>
      <c r="B5" s="9"/>
      <c r="C5" s="8"/>
      <c r="D5" s="48"/>
      <c r="E5" s="6"/>
      <c r="F5" s="8"/>
      <c r="G5" s="6"/>
      <c r="H5" s="6"/>
      <c r="I5" s="8"/>
      <c r="J5" s="6"/>
      <c r="K5" s="7"/>
      <c r="L5" s="8"/>
      <c r="M5" s="12"/>
      <c r="N5" s="12"/>
      <c r="O5" s="6"/>
      <c r="P5" s="9"/>
      <c r="Q5" s="9"/>
      <c r="R5" s="9"/>
      <c r="S5" s="12"/>
      <c r="T5" s="12"/>
      <c r="U5" s="10"/>
      <c r="V5" s="10"/>
      <c r="W5" s="12"/>
      <c r="X5" s="10"/>
      <c r="Y5" s="10"/>
      <c r="Z5" s="13"/>
      <c r="AA5" s="13"/>
      <c r="AB5" s="49"/>
      <c r="AC5" s="49"/>
      <c r="AD5" s="60"/>
      <c r="AE5" s="60"/>
      <c r="AF5" s="1"/>
      <c r="AG5" s="1"/>
      <c r="AH5" s="8"/>
    </row>
    <row r="6" spans="1:34" ht="45" customHeight="1" x14ac:dyDescent="0.2">
      <c r="A6" s="8">
        <v>2</v>
      </c>
      <c r="B6" s="9"/>
      <c r="C6" s="8"/>
      <c r="D6" s="48"/>
      <c r="E6" s="6"/>
      <c r="F6" s="8"/>
      <c r="G6" s="6"/>
      <c r="H6" s="6"/>
      <c r="I6" s="8"/>
      <c r="J6" s="6"/>
      <c r="K6" s="7"/>
      <c r="L6" s="8"/>
      <c r="M6" s="12"/>
      <c r="N6" s="12"/>
      <c r="O6" s="6"/>
      <c r="P6" s="9"/>
      <c r="Q6" s="9"/>
      <c r="R6" s="9"/>
      <c r="S6" s="12"/>
      <c r="T6" s="12"/>
      <c r="U6" s="10"/>
      <c r="V6" s="10"/>
      <c r="W6" s="12"/>
      <c r="X6" s="10"/>
      <c r="Y6" s="10"/>
      <c r="Z6" s="13"/>
      <c r="AA6" s="13"/>
      <c r="AB6" s="49"/>
      <c r="AC6" s="49"/>
      <c r="AD6" s="60"/>
      <c r="AE6" s="60"/>
      <c r="AF6" s="1"/>
      <c r="AG6" s="1"/>
      <c r="AH6" s="8"/>
    </row>
    <row r="7" spans="1:34" ht="45" customHeight="1" x14ac:dyDescent="0.2">
      <c r="A7" s="8">
        <v>3</v>
      </c>
      <c r="B7" s="9"/>
      <c r="C7" s="8"/>
      <c r="D7" s="48"/>
      <c r="E7" s="6"/>
      <c r="F7" s="8"/>
      <c r="G7" s="6"/>
      <c r="H7" s="6"/>
      <c r="I7" s="8"/>
      <c r="J7" s="6"/>
      <c r="K7" s="7"/>
      <c r="L7" s="8"/>
      <c r="M7" s="12"/>
      <c r="N7" s="12"/>
      <c r="O7" s="6"/>
      <c r="P7" s="9"/>
      <c r="Q7" s="9"/>
      <c r="R7" s="9"/>
      <c r="S7" s="12"/>
      <c r="T7" s="12"/>
      <c r="U7" s="10"/>
      <c r="V7" s="10"/>
      <c r="W7" s="12"/>
      <c r="X7" s="10"/>
      <c r="Y7" s="10"/>
      <c r="Z7" s="13"/>
      <c r="AA7" s="13"/>
      <c r="AB7" s="49"/>
      <c r="AC7" s="49"/>
      <c r="AD7" s="60"/>
      <c r="AE7" s="60"/>
      <c r="AF7" s="1"/>
      <c r="AG7" s="1"/>
      <c r="AH7" s="8"/>
    </row>
    <row r="8" spans="1:34" ht="45" customHeight="1" x14ac:dyDescent="0.2">
      <c r="A8" s="8">
        <v>4</v>
      </c>
      <c r="B8" s="9"/>
      <c r="C8" s="8"/>
      <c r="D8" s="48"/>
      <c r="E8" s="6"/>
      <c r="F8" s="8"/>
      <c r="G8" s="6"/>
      <c r="H8" s="6"/>
      <c r="I8" s="8"/>
      <c r="J8" s="6"/>
      <c r="K8" s="7"/>
      <c r="L8" s="8"/>
      <c r="M8" s="12"/>
      <c r="N8" s="12"/>
      <c r="O8" s="6"/>
      <c r="P8" s="9"/>
      <c r="Q8" s="9"/>
      <c r="R8" s="9"/>
      <c r="S8" s="12"/>
      <c r="T8" s="12"/>
      <c r="U8" s="10"/>
      <c r="V8" s="10"/>
      <c r="W8" s="12"/>
      <c r="X8" s="10"/>
      <c r="Y8" s="10"/>
      <c r="Z8" s="13"/>
      <c r="AA8" s="13"/>
      <c r="AB8" s="49"/>
      <c r="AC8" s="49"/>
      <c r="AD8" s="60"/>
      <c r="AE8" s="60"/>
      <c r="AF8" s="1"/>
      <c r="AG8" s="1"/>
      <c r="AH8" s="8"/>
    </row>
    <row r="9" spans="1:34" ht="45" customHeight="1" x14ac:dyDescent="0.2">
      <c r="A9" s="8">
        <v>5</v>
      </c>
      <c r="B9" s="9"/>
      <c r="C9" s="8"/>
      <c r="D9" s="48"/>
      <c r="E9" s="6"/>
      <c r="F9" s="8"/>
      <c r="G9" s="6"/>
      <c r="H9" s="6"/>
      <c r="I9" s="5"/>
      <c r="J9" s="6"/>
      <c r="K9" s="5"/>
      <c r="L9" s="5"/>
      <c r="M9" s="12"/>
      <c r="N9" s="12"/>
      <c r="O9" s="6"/>
      <c r="P9" s="9"/>
      <c r="Q9" s="9"/>
      <c r="R9" s="9"/>
      <c r="S9" s="12"/>
      <c r="T9" s="12"/>
      <c r="U9" s="10"/>
      <c r="V9" s="10"/>
      <c r="W9" s="12"/>
      <c r="X9" s="10"/>
      <c r="Y9" s="10"/>
      <c r="Z9" s="13"/>
      <c r="AA9" s="13"/>
      <c r="AB9" s="49"/>
      <c r="AC9" s="49"/>
      <c r="AD9" s="60"/>
      <c r="AE9" s="60"/>
      <c r="AF9" s="1"/>
      <c r="AG9" s="1"/>
      <c r="AH9" s="8"/>
    </row>
    <row r="10" spans="1:34" ht="45" customHeight="1" x14ac:dyDescent="0.2">
      <c r="A10" s="8">
        <v>6</v>
      </c>
      <c r="B10" s="9"/>
      <c r="C10" s="8"/>
      <c r="D10" s="48"/>
      <c r="E10" s="6"/>
      <c r="F10" s="8"/>
      <c r="G10" s="6"/>
      <c r="H10" s="6"/>
      <c r="I10" s="5"/>
      <c r="J10" s="6"/>
      <c r="K10" s="5"/>
      <c r="L10" s="5"/>
      <c r="M10" s="12"/>
      <c r="N10" s="12"/>
      <c r="O10" s="6"/>
      <c r="P10" s="9"/>
      <c r="Q10" s="9"/>
      <c r="R10" s="9"/>
      <c r="S10" s="12"/>
      <c r="T10" s="12"/>
      <c r="U10" s="10"/>
      <c r="V10" s="10"/>
      <c r="W10" s="12"/>
      <c r="X10" s="10"/>
      <c r="Y10" s="10"/>
      <c r="Z10" s="13"/>
      <c r="AA10" s="13"/>
      <c r="AB10" s="49"/>
      <c r="AC10" s="49"/>
      <c r="AD10" s="60"/>
      <c r="AE10" s="60"/>
      <c r="AF10" s="1"/>
      <c r="AG10" s="1"/>
      <c r="AH10" s="8"/>
    </row>
    <row r="11" spans="1:34" ht="45" customHeight="1" x14ac:dyDescent="0.2">
      <c r="A11" s="8">
        <v>7</v>
      </c>
      <c r="B11" s="9"/>
      <c r="C11" s="8"/>
      <c r="D11" s="48"/>
      <c r="E11" s="6"/>
      <c r="F11" s="8"/>
      <c r="G11" s="6"/>
      <c r="H11" s="6"/>
      <c r="I11" s="5"/>
      <c r="J11" s="6"/>
      <c r="K11" s="5"/>
      <c r="L11" s="5"/>
      <c r="M11" s="12"/>
      <c r="N11" s="12"/>
      <c r="O11" s="6"/>
      <c r="P11" s="9"/>
      <c r="Q11" s="9"/>
      <c r="R11" s="9"/>
      <c r="S11" s="12"/>
      <c r="T11" s="12"/>
      <c r="U11" s="10"/>
      <c r="V11" s="10"/>
      <c r="W11" s="12"/>
      <c r="X11" s="10"/>
      <c r="Y11" s="10"/>
      <c r="Z11" s="13"/>
      <c r="AA11" s="13"/>
      <c r="AB11" s="49"/>
      <c r="AC11" s="49"/>
      <c r="AD11" s="60"/>
      <c r="AE11" s="60"/>
      <c r="AF11" s="1"/>
      <c r="AG11" s="1"/>
      <c r="AH11" s="8"/>
    </row>
    <row r="12" spans="1:34" ht="45" customHeight="1" x14ac:dyDescent="0.2">
      <c r="A12" s="8">
        <v>8</v>
      </c>
      <c r="B12" s="9"/>
      <c r="C12" s="8"/>
      <c r="D12" s="48"/>
      <c r="E12" s="6"/>
      <c r="F12" s="8"/>
      <c r="G12" s="6"/>
      <c r="H12" s="6"/>
      <c r="I12" s="5"/>
      <c r="J12" s="6"/>
      <c r="K12" s="5"/>
      <c r="L12" s="5"/>
      <c r="M12" s="12"/>
      <c r="N12" s="12"/>
      <c r="O12" s="6"/>
      <c r="P12" s="9"/>
      <c r="Q12" s="9"/>
      <c r="R12" s="9"/>
      <c r="S12" s="12"/>
      <c r="T12" s="12"/>
      <c r="U12" s="10"/>
      <c r="V12" s="10"/>
      <c r="W12" s="12"/>
      <c r="X12" s="10"/>
      <c r="Y12" s="10"/>
      <c r="Z12" s="13"/>
      <c r="AA12" s="13"/>
      <c r="AB12" s="49"/>
      <c r="AC12" s="49"/>
      <c r="AD12" s="60"/>
      <c r="AE12" s="60"/>
      <c r="AF12" s="1"/>
      <c r="AG12" s="1"/>
      <c r="AH12" s="8"/>
    </row>
    <row r="13" spans="1:34" ht="45" customHeight="1" x14ac:dyDescent="0.2">
      <c r="A13" s="8">
        <v>9</v>
      </c>
      <c r="B13" s="9"/>
      <c r="C13" s="8"/>
      <c r="D13" s="48"/>
      <c r="E13" s="6"/>
      <c r="F13" s="8"/>
      <c r="G13" s="6"/>
      <c r="H13" s="6"/>
      <c r="I13" s="5"/>
      <c r="J13" s="6"/>
      <c r="K13" s="5"/>
      <c r="L13" s="5"/>
      <c r="M13" s="12"/>
      <c r="N13" s="12"/>
      <c r="O13" s="6"/>
      <c r="P13" s="9"/>
      <c r="Q13" s="9"/>
      <c r="R13" s="9"/>
      <c r="S13" s="12"/>
      <c r="T13" s="12"/>
      <c r="U13" s="10"/>
      <c r="V13" s="10"/>
      <c r="W13" s="12"/>
      <c r="X13" s="10"/>
      <c r="Y13" s="10"/>
      <c r="Z13" s="13"/>
      <c r="AA13" s="13"/>
      <c r="AB13" s="49"/>
      <c r="AC13" s="49"/>
      <c r="AD13" s="60"/>
      <c r="AE13" s="60"/>
      <c r="AF13" s="1"/>
      <c r="AG13" s="1"/>
      <c r="AH13" s="8"/>
    </row>
    <row r="14" spans="1:34" ht="45" customHeight="1" x14ac:dyDescent="0.2">
      <c r="A14" s="8">
        <v>10</v>
      </c>
      <c r="B14" s="9"/>
      <c r="C14" s="8"/>
      <c r="D14" s="48"/>
      <c r="E14" s="6"/>
      <c r="F14" s="8"/>
      <c r="G14" s="6"/>
      <c r="H14" s="6"/>
      <c r="I14" s="5"/>
      <c r="J14" s="6"/>
      <c r="K14" s="5"/>
      <c r="L14" s="5"/>
      <c r="M14" s="12"/>
      <c r="N14" s="12"/>
      <c r="O14" s="6"/>
      <c r="P14" s="9"/>
      <c r="Q14" s="9"/>
      <c r="R14" s="9"/>
      <c r="S14" s="12"/>
      <c r="T14" s="12"/>
      <c r="U14" s="10"/>
      <c r="V14" s="10"/>
      <c r="W14" s="12"/>
      <c r="X14" s="10"/>
      <c r="Y14" s="10"/>
      <c r="Z14" s="13"/>
      <c r="AA14" s="13"/>
      <c r="AB14" s="49"/>
      <c r="AC14" s="49"/>
      <c r="AD14" s="60"/>
      <c r="AE14" s="60"/>
      <c r="AF14" s="1"/>
      <c r="AG14" s="1"/>
      <c r="AH14" s="8"/>
    </row>
    <row r="15" spans="1:34" ht="45" customHeight="1" x14ac:dyDescent="0.2">
      <c r="M15" s="2"/>
      <c r="N15" s="2"/>
    </row>
    <row r="16" spans="1:34" ht="45" customHeight="1" x14ac:dyDescent="0.2">
      <c r="M16" s="2"/>
      <c r="N16" s="2"/>
    </row>
    <row r="17" spans="13:14" ht="45" customHeight="1" x14ac:dyDescent="0.2">
      <c r="M17" s="2"/>
      <c r="N17" s="2"/>
    </row>
    <row r="18" spans="13:14" ht="45" customHeight="1" x14ac:dyDescent="0.2">
      <c r="M18" s="2"/>
      <c r="N18" s="2"/>
    </row>
    <row r="19" spans="13:14" x14ac:dyDescent="0.2">
      <c r="M19" s="2"/>
      <c r="N19" s="2"/>
    </row>
    <row r="20" spans="13:14" x14ac:dyDescent="0.2">
      <c r="M20" s="2"/>
      <c r="N20" s="2"/>
    </row>
    <row r="21" spans="13:14" x14ac:dyDescent="0.2">
      <c r="M21" s="2"/>
      <c r="N21" s="2"/>
    </row>
    <row r="22" spans="13:14" x14ac:dyDescent="0.2">
      <c r="M22" s="2"/>
      <c r="N22" s="2"/>
    </row>
  </sheetData>
  <dataConsolidate/>
  <mergeCells count="2">
    <mergeCell ref="E2:G2"/>
    <mergeCell ref="A2:D2"/>
  </mergeCells>
  <phoneticPr fontId="1"/>
  <conditionalFormatting sqref="M5">
    <cfRule type="expression" dxfId="155" priority="221">
      <formula>E5="生鮮食品"</formula>
    </cfRule>
  </conditionalFormatting>
  <conditionalFormatting sqref="N5:O5">
    <cfRule type="expression" dxfId="154" priority="220">
      <formula>G5="生鮮食品"</formula>
    </cfRule>
  </conditionalFormatting>
  <conditionalFormatting sqref="U5">
    <cfRule type="expression" dxfId="153" priority="219">
      <formula>T5="①通年取扱い"</formula>
    </cfRule>
  </conditionalFormatting>
  <conditionalFormatting sqref="V5">
    <cfRule type="expression" dxfId="152" priority="218">
      <formula>T5="①通年取扱い"</formula>
    </cfRule>
  </conditionalFormatting>
  <conditionalFormatting sqref="W5">
    <cfRule type="expression" dxfId="151" priority="217">
      <formula>Q5="生鮮食品"</formula>
    </cfRule>
  </conditionalFormatting>
  <conditionalFormatting sqref="X5">
    <cfRule type="expression" dxfId="150" priority="216">
      <formula>W5="①通年取扱い"</formula>
    </cfRule>
  </conditionalFormatting>
  <conditionalFormatting sqref="Y5">
    <cfRule type="expression" dxfId="149" priority="215">
      <formula>W5="①通年取扱い"</formula>
    </cfRule>
  </conditionalFormatting>
  <conditionalFormatting sqref="M6">
    <cfRule type="expression" dxfId="148" priority="214">
      <formula>E6="生鮮食品"</formula>
    </cfRule>
  </conditionalFormatting>
  <conditionalFormatting sqref="N6:O6">
    <cfRule type="expression" dxfId="147" priority="213">
      <formula>G6="生鮮食品"</formula>
    </cfRule>
  </conditionalFormatting>
  <conditionalFormatting sqref="U6">
    <cfRule type="expression" dxfId="146" priority="212">
      <formula>T6="①通年取扱い"</formula>
    </cfRule>
  </conditionalFormatting>
  <conditionalFormatting sqref="V6">
    <cfRule type="expression" dxfId="145" priority="211">
      <formula>T6="①通年取扱い"</formula>
    </cfRule>
  </conditionalFormatting>
  <conditionalFormatting sqref="W6">
    <cfRule type="expression" dxfId="144" priority="210">
      <formula>Q6="生鮮食品"</formula>
    </cfRule>
  </conditionalFormatting>
  <conditionalFormatting sqref="X6">
    <cfRule type="expression" dxfId="143" priority="209">
      <formula>W6="①通年取扱い"</formula>
    </cfRule>
  </conditionalFormatting>
  <conditionalFormatting sqref="Y6">
    <cfRule type="expression" dxfId="142" priority="208">
      <formula>W6="①通年取扱い"</formula>
    </cfRule>
  </conditionalFormatting>
  <conditionalFormatting sqref="M7">
    <cfRule type="expression" dxfId="141" priority="207">
      <formula>E7="生鮮食品"</formula>
    </cfRule>
  </conditionalFormatting>
  <conditionalFormatting sqref="N7:O7">
    <cfRule type="expression" dxfId="140" priority="206">
      <formula>G7="生鮮食品"</formula>
    </cfRule>
  </conditionalFormatting>
  <conditionalFormatting sqref="U7">
    <cfRule type="expression" dxfId="139" priority="205">
      <formula>T7="①通年取扱い"</formula>
    </cfRule>
  </conditionalFormatting>
  <conditionalFormatting sqref="V7">
    <cfRule type="expression" dxfId="138" priority="204">
      <formula>T7="①通年取扱い"</formula>
    </cfRule>
  </conditionalFormatting>
  <conditionalFormatting sqref="W7">
    <cfRule type="expression" dxfId="137" priority="203">
      <formula>Q7="生鮮食品"</formula>
    </cfRule>
  </conditionalFormatting>
  <conditionalFormatting sqref="X7">
    <cfRule type="expression" dxfId="136" priority="202">
      <formula>W7="①通年取扱い"</formula>
    </cfRule>
  </conditionalFormatting>
  <conditionalFormatting sqref="Y7">
    <cfRule type="expression" dxfId="135" priority="201">
      <formula>W7="①通年取扱い"</formula>
    </cfRule>
  </conditionalFormatting>
  <conditionalFormatting sqref="M8">
    <cfRule type="expression" dxfId="134" priority="200">
      <formula>E8="生鮮食品"</formula>
    </cfRule>
  </conditionalFormatting>
  <conditionalFormatting sqref="N8:O8">
    <cfRule type="expression" dxfId="133" priority="199">
      <formula>G8="生鮮食品"</formula>
    </cfRule>
  </conditionalFormatting>
  <conditionalFormatting sqref="U8">
    <cfRule type="expression" dxfId="132" priority="198">
      <formula>T8="①通年取扱い"</formula>
    </cfRule>
  </conditionalFormatting>
  <conditionalFormatting sqref="V8">
    <cfRule type="expression" dxfId="131" priority="197">
      <formula>T8="①通年取扱い"</formula>
    </cfRule>
  </conditionalFormatting>
  <conditionalFormatting sqref="W8">
    <cfRule type="expression" dxfId="130" priority="196">
      <formula>Q8="生鮮食品"</formula>
    </cfRule>
  </conditionalFormatting>
  <conditionalFormatting sqref="X8">
    <cfRule type="expression" dxfId="129" priority="195">
      <formula>W8="①通年取扱い"</formula>
    </cfRule>
  </conditionalFormatting>
  <conditionalFormatting sqref="Y8">
    <cfRule type="expression" dxfId="128" priority="194">
      <formula>W8="①通年取扱い"</formula>
    </cfRule>
  </conditionalFormatting>
  <conditionalFormatting sqref="M9">
    <cfRule type="expression" dxfId="127" priority="193">
      <formula>E9="生鮮食品"</formula>
    </cfRule>
  </conditionalFormatting>
  <conditionalFormatting sqref="N9:O9">
    <cfRule type="expression" dxfId="126" priority="192">
      <formula>G9="生鮮食品"</formula>
    </cfRule>
  </conditionalFormatting>
  <conditionalFormatting sqref="U9">
    <cfRule type="expression" dxfId="125" priority="191">
      <formula>T9="①通年取扱い"</formula>
    </cfRule>
  </conditionalFormatting>
  <conditionalFormatting sqref="V9">
    <cfRule type="expression" dxfId="124" priority="190">
      <formula>T9="①通年取扱い"</formula>
    </cfRule>
  </conditionalFormatting>
  <conditionalFormatting sqref="W9">
    <cfRule type="expression" dxfId="123" priority="189">
      <formula>Q9="生鮮食品"</formula>
    </cfRule>
  </conditionalFormatting>
  <conditionalFormatting sqref="X9">
    <cfRule type="expression" dxfId="122" priority="188">
      <formula>W9="①通年取扱い"</formula>
    </cfRule>
  </conditionalFormatting>
  <conditionalFormatting sqref="Y9">
    <cfRule type="expression" dxfId="121" priority="187">
      <formula>W9="①通年取扱い"</formula>
    </cfRule>
  </conditionalFormatting>
  <conditionalFormatting sqref="M10">
    <cfRule type="expression" dxfId="120" priority="186">
      <formula>E10="生鮮食品"</formula>
    </cfRule>
  </conditionalFormatting>
  <conditionalFormatting sqref="N10:O10">
    <cfRule type="expression" dxfId="119" priority="185">
      <formula>G10="生鮮食品"</formula>
    </cfRule>
  </conditionalFormatting>
  <conditionalFormatting sqref="U10">
    <cfRule type="expression" dxfId="118" priority="184">
      <formula>T10="①通年取扱い"</formula>
    </cfRule>
  </conditionalFormatting>
  <conditionalFormatting sqref="V10">
    <cfRule type="expression" dxfId="117" priority="183">
      <formula>T10="①通年取扱い"</formula>
    </cfRule>
  </conditionalFormatting>
  <conditionalFormatting sqref="W10">
    <cfRule type="expression" dxfId="116" priority="182">
      <formula>Q10="生鮮食品"</formula>
    </cfRule>
  </conditionalFormatting>
  <conditionalFormatting sqref="X10">
    <cfRule type="expression" dxfId="115" priority="181">
      <formula>W10="①通年取扱い"</formula>
    </cfRule>
  </conditionalFormatting>
  <conditionalFormatting sqref="Y10">
    <cfRule type="expression" dxfId="114" priority="180">
      <formula>W10="①通年取扱い"</formula>
    </cfRule>
  </conditionalFormatting>
  <conditionalFormatting sqref="M11">
    <cfRule type="expression" dxfId="113" priority="179">
      <formula>E11="生鮮食品"</formula>
    </cfRule>
  </conditionalFormatting>
  <conditionalFormatting sqref="N11:O11">
    <cfRule type="expression" dxfId="112" priority="178">
      <formula>G11="生鮮食品"</formula>
    </cfRule>
  </conditionalFormatting>
  <conditionalFormatting sqref="U11">
    <cfRule type="expression" dxfId="111" priority="177">
      <formula>T11="①通年取扱い"</formula>
    </cfRule>
  </conditionalFormatting>
  <conditionalFormatting sqref="V11">
    <cfRule type="expression" dxfId="110" priority="176">
      <formula>T11="①通年取扱い"</formula>
    </cfRule>
  </conditionalFormatting>
  <conditionalFormatting sqref="W11">
    <cfRule type="expression" dxfId="109" priority="175">
      <formula>Q11="生鮮食品"</formula>
    </cfRule>
  </conditionalFormatting>
  <conditionalFormatting sqref="X11">
    <cfRule type="expression" dxfId="108" priority="174">
      <formula>W11="①通年取扱い"</formula>
    </cfRule>
  </conditionalFormatting>
  <conditionalFormatting sqref="Y11">
    <cfRule type="expression" dxfId="107" priority="173">
      <formula>W11="①通年取扱い"</formula>
    </cfRule>
  </conditionalFormatting>
  <conditionalFormatting sqref="M12">
    <cfRule type="expression" dxfId="106" priority="172">
      <formula>E12="生鮮食品"</formula>
    </cfRule>
  </conditionalFormatting>
  <conditionalFormatting sqref="N12:O12">
    <cfRule type="expression" dxfId="105" priority="171">
      <formula>G12="生鮮食品"</formula>
    </cfRule>
  </conditionalFormatting>
  <conditionalFormatting sqref="U12">
    <cfRule type="expression" dxfId="104" priority="170">
      <formula>T12="①通年取扱い"</formula>
    </cfRule>
  </conditionalFormatting>
  <conditionalFormatting sqref="V12">
    <cfRule type="expression" dxfId="103" priority="169">
      <formula>T12="①通年取扱い"</formula>
    </cfRule>
  </conditionalFormatting>
  <conditionalFormatting sqref="W12">
    <cfRule type="expression" dxfId="102" priority="168">
      <formula>Q12="生鮮食品"</formula>
    </cfRule>
  </conditionalFormatting>
  <conditionalFormatting sqref="X12">
    <cfRule type="expression" dxfId="101" priority="167">
      <formula>W12="①通年取扱い"</formula>
    </cfRule>
  </conditionalFormatting>
  <conditionalFormatting sqref="Y12">
    <cfRule type="expression" dxfId="100" priority="166">
      <formula>W12="①通年取扱い"</formula>
    </cfRule>
  </conditionalFormatting>
  <conditionalFormatting sqref="M13">
    <cfRule type="expression" dxfId="99" priority="165">
      <formula>E13="生鮮食品"</formula>
    </cfRule>
  </conditionalFormatting>
  <conditionalFormatting sqref="N13:O13">
    <cfRule type="expression" dxfId="98" priority="164">
      <formula>G13="生鮮食品"</formula>
    </cfRule>
  </conditionalFormatting>
  <conditionalFormatting sqref="U13">
    <cfRule type="expression" dxfId="97" priority="163">
      <formula>T13="①通年取扱い"</formula>
    </cfRule>
  </conditionalFormatting>
  <conditionalFormatting sqref="V13">
    <cfRule type="expression" dxfId="96" priority="162">
      <formula>T13="①通年取扱い"</formula>
    </cfRule>
  </conditionalFormatting>
  <conditionalFormatting sqref="W13">
    <cfRule type="expression" dxfId="95" priority="161">
      <formula>Q13="生鮮食品"</formula>
    </cfRule>
  </conditionalFormatting>
  <conditionalFormatting sqref="X13">
    <cfRule type="expression" dxfId="94" priority="160">
      <formula>W13="①通年取扱い"</formula>
    </cfRule>
  </conditionalFormatting>
  <conditionalFormatting sqref="Y13">
    <cfRule type="expression" dxfId="93" priority="159">
      <formula>W13="①通年取扱い"</formula>
    </cfRule>
  </conditionalFormatting>
  <conditionalFormatting sqref="M14">
    <cfRule type="expression" dxfId="92" priority="158">
      <formula>E14="生鮮食品"</formula>
    </cfRule>
  </conditionalFormatting>
  <conditionalFormatting sqref="N14:O14">
    <cfRule type="expression" dxfId="91" priority="157">
      <formula>G14="生鮮食品"</formula>
    </cfRule>
  </conditionalFormatting>
  <conditionalFormatting sqref="U14">
    <cfRule type="expression" dxfId="90" priority="156">
      <formula>T14="①通年取扱い"</formula>
    </cfRule>
  </conditionalFormatting>
  <conditionalFormatting sqref="V14">
    <cfRule type="expression" dxfId="89" priority="155">
      <formula>T14="①通年取扱い"</formula>
    </cfRule>
  </conditionalFormatting>
  <conditionalFormatting sqref="W14">
    <cfRule type="expression" dxfId="88" priority="154">
      <formula>Q14="生鮮食品"</formula>
    </cfRule>
  </conditionalFormatting>
  <conditionalFormatting sqref="X14">
    <cfRule type="expression" dxfId="87" priority="153">
      <formula>W14="①通年取扱い"</formula>
    </cfRule>
  </conditionalFormatting>
  <conditionalFormatting sqref="Y14">
    <cfRule type="expression" dxfId="86" priority="152">
      <formula>W14="①通年取扱い"</formula>
    </cfRule>
  </conditionalFormatting>
  <conditionalFormatting sqref="AB5:AB14">
    <cfRule type="cellIs" dxfId="85" priority="151" operator="equal">
      <formula>"⑥30kg～50kg未満"</formula>
    </cfRule>
  </conditionalFormatting>
  <conditionalFormatting sqref="AC5:AC14">
    <cfRule type="cellIs" dxfId="84" priority="150" operator="equal">
      <formula>"⑥160～260cmサイズ"</formula>
    </cfRule>
  </conditionalFormatting>
  <conditionalFormatting sqref="S5:S14">
    <cfRule type="cellIs" dxfId="83" priority="148" operator="equal">
      <formula>"②冷蔵便"</formula>
    </cfRule>
    <cfRule type="cellIs" dxfId="82" priority="149" operator="equal">
      <formula>"③冷凍便"</formula>
    </cfRule>
  </conditionalFormatting>
  <conditionalFormatting sqref="AB5:AB14">
    <cfRule type="expression" dxfId="81" priority="147">
      <formula>LEFT(AC5,1)=LEFT(AB5,1)</formula>
    </cfRule>
  </conditionalFormatting>
  <conditionalFormatting sqref="AC5:AC14">
    <cfRule type="expression" dxfId="80" priority="146">
      <formula>LEFT(AB5,1)=LEFT(AC5,1)</formula>
    </cfRule>
  </conditionalFormatting>
  <conditionalFormatting sqref="H18">
    <cfRule type="cellIs" dxfId="79" priority="139" operator="equal">
      <formula>"""無農薬""、""減農薬""、""無化学肥料""、""減化学肥料""、""天然栽培""、""自然栽培"""</formula>
    </cfRule>
  </conditionalFormatting>
  <conditionalFormatting sqref="G17">
    <cfRule type="containsText" dxfId="78" priority="138" operator="containsText" text="お客">
      <formula>NOT(ISERROR(SEARCH("お客",G17)))</formula>
    </cfRule>
  </conditionalFormatting>
  <conditionalFormatting sqref="L5">
    <cfRule type="expression" dxfId="77" priority="78">
      <formula>D5="生鮮食品"</formula>
    </cfRule>
  </conditionalFormatting>
  <conditionalFormatting sqref="L6">
    <cfRule type="expression" dxfId="76" priority="77">
      <formula>D6="生鮮食品"</formula>
    </cfRule>
  </conditionalFormatting>
  <conditionalFormatting sqref="L7">
    <cfRule type="expression" dxfId="75" priority="76">
      <formula>D7="生鮮食品"</formula>
    </cfRule>
  </conditionalFormatting>
  <conditionalFormatting sqref="L8">
    <cfRule type="expression" dxfId="74" priority="75">
      <formula>D8="生鮮食品"</formula>
    </cfRule>
  </conditionalFormatting>
  <conditionalFormatting sqref="L9">
    <cfRule type="expression" dxfId="73" priority="74">
      <formula>D9="生鮮食品"</formula>
    </cfRule>
  </conditionalFormatting>
  <conditionalFormatting sqref="L10">
    <cfRule type="expression" dxfId="72" priority="73">
      <formula>D10="生鮮食品"</formula>
    </cfRule>
  </conditionalFormatting>
  <conditionalFormatting sqref="L11">
    <cfRule type="expression" dxfId="71" priority="72">
      <formula>D11="生鮮食品"</formula>
    </cfRule>
  </conditionalFormatting>
  <conditionalFormatting sqref="L12">
    <cfRule type="expression" dxfId="70" priority="71">
      <formula>D12="生鮮食品"</formula>
    </cfRule>
  </conditionalFormatting>
  <conditionalFormatting sqref="L13">
    <cfRule type="expression" dxfId="69" priority="70">
      <formula>D13="生鮮食品"</formula>
    </cfRule>
  </conditionalFormatting>
  <conditionalFormatting sqref="L14">
    <cfRule type="expression" dxfId="68" priority="69">
      <formula>D14="生鮮食品"</formula>
    </cfRule>
  </conditionalFormatting>
  <conditionalFormatting sqref="F5:F14">
    <cfRule type="duplicateValues" dxfId="67" priority="5"/>
    <cfRule type="expression" dxfId="66" priority="68">
      <formula>LEN(F5)&gt;16</formula>
    </cfRule>
  </conditionalFormatting>
  <conditionalFormatting sqref="E5:E14">
    <cfRule type="duplicateValues" dxfId="65" priority="6"/>
    <cfRule type="expression" dxfId="64" priority="67">
      <formula>LEN(E5)&gt;50</formula>
    </cfRule>
  </conditionalFormatting>
  <conditionalFormatting sqref="G5:G14">
    <cfRule type="expression" dxfId="63" priority="66">
      <formula>LEN(G5)&gt;50</formula>
    </cfRule>
  </conditionalFormatting>
  <conditionalFormatting sqref="H5:H14">
    <cfRule type="expression" dxfId="62" priority="65">
      <formula>LEN(H5)&gt;500</formula>
    </cfRule>
  </conditionalFormatting>
  <conditionalFormatting sqref="J5">
    <cfRule type="expression" dxfId="61" priority="64">
      <formula>LEN(J5)&gt;500</formula>
    </cfRule>
  </conditionalFormatting>
  <conditionalFormatting sqref="J6:J14">
    <cfRule type="expression" dxfId="60" priority="63">
      <formula>LEN(J6)&gt;500</formula>
    </cfRule>
  </conditionalFormatting>
  <conditionalFormatting sqref="E5:L14">
    <cfRule type="containsText" dxfId="59" priority="1" operator="containsText" text="当店">
      <formula>NOT(ISERROR(SEARCH("当店",E5)))</formula>
    </cfRule>
    <cfRule type="containsText" dxfId="58" priority="2" operator="containsText" text="最上級">
      <formula>NOT(ISERROR(SEARCH("最上級",E5)))</formula>
    </cfRule>
    <cfRule type="containsText" dxfId="57" priority="3" operator="containsText" text="最高級">
      <formula>NOT(ISERROR(SEARCH("最高級",E5)))</formula>
    </cfRule>
    <cfRule type="containsText" dxfId="55" priority="7" operator="containsText" text="自社">
      <formula>NOT(ISERROR(SEARCH("自社",E5)))</formula>
    </cfRule>
    <cfRule type="containsText" dxfId="54" priority="8" operator="containsText" text="ℓ">
      <formula>NOT(ISERROR(SEARCH("ℓ",E5)))</formula>
    </cfRule>
    <cfRule type="containsText" dxfId="53" priority="9" operator="containsText" text="http">
      <formula>NOT(ISERROR(SEARCH("http",E5)))</formula>
    </cfRule>
    <cfRule type="containsText" dxfId="52" priority="10" operator="containsText" text="Ⅲ">
      <formula>NOT(ISERROR(SEARCH("Ⅲ",E5)))</formula>
    </cfRule>
    <cfRule type="containsText" dxfId="51" priority="11" operator="containsText" text="Ⅱ">
      <formula>NOT(ISERROR(SEARCH("Ⅱ",E5)))</formula>
    </cfRule>
    <cfRule type="containsText" dxfId="50" priority="12" operator="containsText" text="Ⅰ">
      <formula>NOT(ISERROR(SEARCH("Ⅰ",E5)))</formula>
    </cfRule>
    <cfRule type="containsText" dxfId="49" priority="13" operator="containsText" text="⑤">
      <formula>NOT(ISERROR(SEARCH("⑤",E5)))</formula>
    </cfRule>
    <cfRule type="containsText" dxfId="48" priority="14" operator="containsText" text="④">
      <formula>NOT(ISERROR(SEARCH("④",E5)))</formula>
    </cfRule>
    <cfRule type="containsText" dxfId="47" priority="15" operator="containsText" text="②">
      <formula>NOT(ISERROR(SEARCH("②",E5)))</formula>
    </cfRule>
    <cfRule type="containsText" dxfId="46" priority="16" operator="containsText" text="①">
      <formula>NOT(ISERROR(SEARCH("①",E5)))</formula>
    </cfRule>
    <cfRule type="containsText" dxfId="45" priority="17" operator="containsText" text="㏄">
      <formula>NOT(ISERROR(SEARCH("㏄",E5)))</formula>
    </cfRule>
    <cfRule type="containsText" dxfId="44" priority="18" operator="containsText" text="㎏">
      <formula>NOT(ISERROR(SEARCH("㎏",E5)))</formula>
    </cfRule>
    <cfRule type="containsText" dxfId="43" priority="19" operator="containsText" text="㎎">
      <formula>NOT(ISERROR(SEARCH("㎎",E5)))</formula>
    </cfRule>
    <cfRule type="containsText" dxfId="42" priority="20" operator="containsText" text="㎞">
      <formula>NOT(ISERROR(SEARCH("㎞",E5)))</formula>
    </cfRule>
    <cfRule type="containsText" dxfId="41" priority="21" operator="containsText" text="㎝">
      <formula>NOT(ISERROR(SEARCH("㎝",E5)))</formula>
    </cfRule>
    <cfRule type="containsText" dxfId="40" priority="22" operator="containsText" text="㎜">
      <formula>NOT(ISERROR(SEARCH("㎜",E5)))</formula>
    </cfRule>
    <cfRule type="containsText" dxfId="39" priority="23" operator="containsText" text="㈹">
      <formula>NOT(ISERROR(SEARCH("㈹",E5)))</formula>
    </cfRule>
    <cfRule type="containsText" dxfId="38" priority="24" operator="containsText" text="㈲">
      <formula>NOT(ISERROR(SEARCH("㈲",E5)))</formula>
    </cfRule>
    <cfRule type="containsText" dxfId="37" priority="25" operator="containsText" text="㈱">
      <formula>NOT(ISERROR(SEARCH("㈱",E5)))</formula>
    </cfRule>
    <cfRule type="containsText" dxfId="36" priority="26" operator="containsText" text="℡">
      <formula>NOT(ISERROR(SEARCH("℡",E5)))</formula>
    </cfRule>
    <cfRule type="containsText" dxfId="35" priority="27" operator="containsText" text="№">
      <formula>NOT(ISERROR(SEARCH("№",E5)))</formula>
    </cfRule>
    <cfRule type="containsText" dxfId="34" priority="28" operator="containsText" text="促進">
      <formula>NOT(ISERROR(SEARCH("促進",E5)))</formula>
    </cfRule>
    <cfRule type="containsText" dxfId="33" priority="29" operator="containsText" text="回復">
      <formula>NOT(ISERROR(SEARCH("回復",E5)))</formula>
    </cfRule>
    <cfRule type="containsText" dxfId="32" priority="30" operator="containsText" text="治癒">
      <formula>NOT(ISERROR(SEARCH("治癒",E5)))</formula>
    </cfRule>
    <cfRule type="containsText" dxfId="31" priority="31" operator="containsText" text="生食">
      <formula>NOT(ISERROR(SEARCH("生食",E5)))</formula>
    </cfRule>
    <cfRule type="containsText" dxfId="30" priority="32" operator="containsText" text="円相当">
      <formula>NOT(ISERROR(SEARCH("円相当",E5)))</formula>
    </cfRule>
    <cfRule type="containsText" dxfId="29" priority="33" operator="containsText" text="疲労">
      <formula>NOT(ISERROR(SEARCH("疲労",E5)))</formula>
    </cfRule>
    <cfRule type="containsText" dxfId="28" priority="34" operator="containsText" text="緩和">
      <formula>NOT(ISERROR(SEARCH("緩和",E5)))</formula>
    </cfRule>
    <cfRule type="containsText" dxfId="27" priority="35" operator="containsText" text="血行">
      <formula>NOT(ISERROR(SEARCH("血行",E5)))</formula>
    </cfRule>
    <cfRule type="containsText" dxfId="26" priority="36" operator="containsText" text="\">
      <formula>NOT(ISERROR(SEARCH("\",E5)))</formula>
    </cfRule>
    <cfRule type="containsText" dxfId="25" priority="37" operator="containsText" text="￥">
      <formula>NOT(ISERROR(SEARCH("￥",E5)))</formula>
    </cfRule>
    <cfRule type="containsText" dxfId="24" priority="38" operator="containsText" text="電圧">
      <formula>NOT(ISERROR(SEARCH("電圧",E5)))</formula>
    </cfRule>
    <cfRule type="containsText" dxfId="23" priority="39" operator="containsText" text="電源">
      <formula>NOT(ISERROR(SEARCH("電源",E5)))</formula>
    </cfRule>
    <cfRule type="containsText" dxfId="22" priority="40" operator="containsText" text="電気">
      <formula>NOT(ISERROR(SEARCH("電気",E5)))</formula>
    </cfRule>
    <cfRule type="containsText" dxfId="21" priority="41" operator="containsText" text="当園">
      <formula>NOT(ISERROR(SEARCH("当園",E5)))</formula>
    </cfRule>
    <cfRule type="containsText" dxfId="20" priority="42" operator="containsText" text="当農園">
      <formula>NOT(ISERROR(SEARCH("当農園",E5)))</formula>
    </cfRule>
    <cfRule type="containsText" dxfId="19" priority="43" operator="containsText" text="弊社">
      <formula>NOT(ISERROR(SEARCH("弊社",E5)))</formula>
    </cfRule>
    <cfRule type="containsText" dxfId="18" priority="44" operator="containsText" text="アソート">
      <formula>NOT(ISERROR(SEARCH("アソート",E5)))</formula>
    </cfRule>
    <cfRule type="containsText" dxfId="17" priority="45" operator="containsText" text="天然栽培">
      <formula>NOT(ISERROR(SEARCH("天然栽培",E5)))</formula>
    </cfRule>
    <cfRule type="containsText" dxfId="16" priority="46" operator="containsText" text="無化学">
      <formula>NOT(ISERROR(SEARCH("無化学",E5)))</formula>
    </cfRule>
    <cfRule type="containsText" dxfId="15" priority="47" operator="containsText" text="自然栽培">
      <formula>NOT(ISERROR(SEARCH("自然栽培",E5)))</formula>
    </cfRule>
    <cfRule type="containsText" dxfId="14" priority="48" operator="containsText" text="商品">
      <formula>NOT(ISERROR(SEARCH("商品",E5)))</formula>
    </cfRule>
    <cfRule type="containsText" dxfId="13" priority="49" operator="containsText" text="円分">
      <formula>NOT(ISERROR(SEARCH("円分",E5)))</formula>
    </cfRule>
    <cfRule type="containsText" dxfId="12" priority="50" operator="containsText" text="美肌">
      <formula>NOT(ISERROR(SEARCH("美肌",E5)))</formula>
    </cfRule>
    <cfRule type="containsText" dxfId="11" priority="51" operator="containsText" text="無料">
      <formula>NOT(ISERROR(SEARCH("無料",E5)))</formula>
    </cfRule>
    <cfRule type="containsText" dxfId="10" priority="52" operator="containsText" text="薬用">
      <formula>NOT(ISERROR(SEARCH("薬用",E5)))</formula>
    </cfRule>
    <cfRule type="containsText" dxfId="9" priority="53" operator="containsText" text="減化学">
      <formula>NOT(ISERROR(SEARCH("減化学",E5)))</formula>
    </cfRule>
    <cfRule type="containsText" dxfId="8" priority="54" operator="containsText" text="減農薬">
      <formula>NOT(ISERROR(SEARCH("減農薬",E5)))</formula>
    </cfRule>
    <cfRule type="containsText" dxfId="7" priority="55" operator="containsText" text="無農薬">
      <formula>NOT(ISERROR(SEARCH("無農薬",E5)))</formula>
    </cfRule>
    <cfRule type="containsText" dxfId="6" priority="56" operator="containsText" text="日本一">
      <formula>NOT(ISERROR(SEARCH("日本一",E5)))</formula>
    </cfRule>
    <cfRule type="containsText" dxfId="5" priority="57" operator="containsText" text="当社">
      <formula>NOT(ISERROR(SEARCH("当社",E5)))</formula>
    </cfRule>
    <cfRule type="containsText" dxfId="4" priority="58" operator="containsText" text="寄附">
      <formula>NOT(ISERROR(SEARCH("寄附",E5)))</formula>
    </cfRule>
    <cfRule type="containsText" dxfId="3" priority="59" operator="containsText" text="お得">
      <formula>NOT(ISERROR(SEARCH("お得",E5)))</formula>
    </cfRule>
    <cfRule type="containsText" dxfId="2" priority="60" operator="containsText" text="田舎">
      <formula>NOT(ISERROR(SEARCH("田舎",E5)))</formula>
    </cfRule>
    <cfRule type="containsText" dxfId="1" priority="61" operator="containsText" text="地方">
      <formula>NOT(ISERROR(SEARCH("地方",E5)))</formula>
    </cfRule>
    <cfRule type="containsText" dxfId="0" priority="62" operator="containsText" text="お客">
      <formula>NOT(ISERROR(SEARCH("お客",E5)))</formula>
    </cfRule>
  </conditionalFormatting>
  <conditionalFormatting sqref="G5:L14">
    <cfRule type="containsText" dxfId="56" priority="4" operator="containsText" text="③">
      <formula>NOT(ISERROR(SEARCH("③",G5)))</formula>
    </cfRule>
  </conditionalFormatting>
  <dataValidations disablePrompts="1" count="6">
    <dataValidation type="list" allowBlank="1" showInputMessage="1" showErrorMessage="1" sqref="S65440:S65536">
      <formula1>"常温,冷凍便,冷蔵便"</formula1>
    </dataValidation>
    <dataValidation type="list" allowBlank="1" showInputMessage="1" showErrorMessage="1" sqref="T65440:T65536">
      <formula1>"通年,指定有り"</formula1>
    </dataValidation>
    <dataValidation type="list" allowBlank="1" showInputMessage="1" showErrorMessage="1" sqref="AB65440:AC65536">
      <formula1>"60サイズ 2Kg,80サイズ 5Kg,100サイズ 10Kg,140サイズ 20Kg,160サイズ 30Kg"</formula1>
    </dataValidation>
    <dataValidation showDropDown="1" showInputMessage="1" showErrorMessage="1" sqref="O65440:O65536"/>
    <dataValidation type="list" allowBlank="1" showInputMessage="1" showErrorMessage="1" sqref="N65440:N65536">
      <formula1>"出荷日+5日,出荷日+約1週間,出荷日+約2週間,約1ヶ月,約2ヶ月,約3ヶ月,１年以上,その他"</formula1>
    </dataValidation>
  </dataValidations>
  <pageMargins left="0" right="0" top="0" bottom="0" header="0.31496062992125984" footer="0"/>
  <pageSetup paperSize="8" scale="44" orientation="landscape"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N42"/>
  <sheetViews>
    <sheetView showZeros="0" view="pageBreakPreview" zoomScale="60" workbookViewId="0">
      <selection activeCell="E2" sqref="E2:N2"/>
    </sheetView>
  </sheetViews>
  <sheetFormatPr defaultColWidth="9" defaultRowHeight="19.2" x14ac:dyDescent="0.2"/>
  <cols>
    <col min="1" max="1" width="6.109375" style="93" customWidth="1"/>
    <col min="2" max="2" width="6.109375" style="96" customWidth="1"/>
    <col min="3" max="3" width="2.6640625" style="63" customWidth="1"/>
    <col min="4" max="4" width="36.44140625" style="63" customWidth="1"/>
    <col min="5" max="5" width="12.44140625" style="63" customWidth="1"/>
    <col min="6" max="6" width="10.109375" style="63" customWidth="1"/>
    <col min="7" max="7" width="14" style="63" customWidth="1"/>
    <col min="8" max="8" width="14.44140625" style="63" customWidth="1"/>
    <col min="9" max="9" width="9" style="63" customWidth="1"/>
    <col min="10" max="12" width="14.88671875" style="63" customWidth="1"/>
    <col min="13" max="14" width="13.109375" style="63" customWidth="1"/>
    <col min="15" max="16384" width="9" style="63"/>
  </cols>
  <sheetData>
    <row r="1" spans="1:14" ht="31.8" x14ac:dyDescent="0.2">
      <c r="A1" s="533" t="s">
        <v>101</v>
      </c>
      <c r="B1" s="533"/>
      <c r="C1" s="533"/>
      <c r="D1" s="533"/>
      <c r="E1" s="533"/>
      <c r="F1" s="533"/>
      <c r="G1" s="533"/>
      <c r="H1" s="533"/>
      <c r="I1" s="533"/>
      <c r="J1" s="533"/>
      <c r="K1" s="533"/>
      <c r="L1" s="533"/>
      <c r="M1" s="61"/>
      <c r="N1" s="62"/>
    </row>
    <row r="2" spans="1:14" ht="31.8" x14ac:dyDescent="0.2">
      <c r="A2" s="76" t="s">
        <v>111</v>
      </c>
      <c r="B2" s="84" t="s">
        <v>109</v>
      </c>
      <c r="C2" s="64"/>
      <c r="D2" s="64"/>
      <c r="E2" s="64"/>
      <c r="F2" s="64"/>
      <c r="G2" s="64"/>
      <c r="H2" s="64"/>
      <c r="I2" s="64"/>
      <c r="J2" s="64"/>
      <c r="K2" s="64"/>
      <c r="L2" s="64"/>
      <c r="M2" s="61"/>
      <c r="N2" s="62"/>
    </row>
    <row r="3" spans="1:14" ht="22.2" thickBot="1" x14ac:dyDescent="0.65">
      <c r="A3" s="65"/>
      <c r="B3" s="66"/>
      <c r="C3" s="66"/>
      <c r="D3" s="66"/>
      <c r="E3" s="67" t="s">
        <v>102</v>
      </c>
      <c r="F3" s="534">
        <f>お礼品登録シート1!$I$2</f>
        <v>0</v>
      </c>
      <c r="G3" s="534"/>
      <c r="H3" s="534"/>
      <c r="I3" s="66"/>
      <c r="J3" s="67" t="s">
        <v>103</v>
      </c>
      <c r="K3" s="535">
        <f>お礼品登録シート1!$E$5</f>
        <v>0</v>
      </c>
      <c r="L3" s="536"/>
      <c r="M3" s="68"/>
      <c r="N3" s="66"/>
    </row>
    <row r="4" spans="1:14" ht="21.6" x14ac:dyDescent="0.6">
      <c r="A4" s="537" t="s">
        <v>104</v>
      </c>
      <c r="B4" s="538" t="s">
        <v>105</v>
      </c>
      <c r="C4" s="66"/>
      <c r="D4" s="66"/>
      <c r="E4" s="69"/>
      <c r="F4" s="70"/>
      <c r="G4" s="71"/>
      <c r="H4" s="70"/>
      <c r="I4" s="66"/>
      <c r="J4" s="68"/>
      <c r="K4" s="68"/>
      <c r="L4" s="68"/>
      <c r="M4" s="68"/>
      <c r="N4" s="66"/>
    </row>
    <row r="5" spans="1:14" ht="21.6" x14ac:dyDescent="0.2">
      <c r="A5" s="537"/>
      <c r="B5" s="538"/>
      <c r="C5" s="66"/>
      <c r="D5" s="66"/>
      <c r="E5" s="66"/>
      <c r="F5" s="66"/>
      <c r="G5" s="66"/>
      <c r="H5" s="66"/>
      <c r="I5" s="66"/>
      <c r="J5" s="66"/>
      <c r="K5" s="72"/>
      <c r="L5" s="72"/>
      <c r="M5" s="72"/>
      <c r="N5" s="72"/>
    </row>
    <row r="6" spans="1:14" ht="28.8" x14ac:dyDescent="0.2">
      <c r="A6" s="73" t="s">
        <v>106</v>
      </c>
      <c r="B6" s="74"/>
      <c r="C6" s="75"/>
      <c r="D6" s="75"/>
      <c r="E6" s="66" t="s">
        <v>107</v>
      </c>
      <c r="F6" s="66" t="s">
        <v>108</v>
      </c>
      <c r="G6" s="66"/>
      <c r="H6" s="66"/>
      <c r="I6" s="66"/>
      <c r="J6" s="66"/>
      <c r="K6" s="66"/>
      <c r="L6" s="66"/>
      <c r="M6" s="66"/>
      <c r="N6" s="66"/>
    </row>
    <row r="7" spans="1:14" s="78" customFormat="1" ht="21.6" x14ac:dyDescent="0.2">
      <c r="A7" s="84" t="s">
        <v>112</v>
      </c>
      <c r="B7" s="100" t="s">
        <v>109</v>
      </c>
      <c r="C7" s="66" t="s">
        <v>110</v>
      </c>
      <c r="D7" s="77"/>
      <c r="E7" s="77"/>
      <c r="F7" s="77"/>
      <c r="G7" s="77"/>
      <c r="H7" s="77"/>
      <c r="I7" s="77"/>
      <c r="J7" s="77"/>
      <c r="K7" s="77"/>
      <c r="L7" s="77"/>
      <c r="M7" s="77"/>
      <c r="N7" s="77"/>
    </row>
    <row r="8" spans="1:14" s="78" customFormat="1" ht="21.6" x14ac:dyDescent="0.2">
      <c r="A8" s="84" t="s">
        <v>112</v>
      </c>
      <c r="B8" s="100" t="s">
        <v>112</v>
      </c>
      <c r="C8" s="66" t="s">
        <v>113</v>
      </c>
      <c r="D8" s="66"/>
      <c r="E8" s="77"/>
      <c r="F8" s="77"/>
      <c r="G8" s="77"/>
      <c r="H8" s="77"/>
      <c r="I8" s="77"/>
      <c r="J8" s="77"/>
      <c r="K8" s="77"/>
      <c r="L8" s="77"/>
      <c r="M8" s="77"/>
      <c r="N8" s="77"/>
    </row>
    <row r="9" spans="1:14" s="78" customFormat="1" ht="21.6" x14ac:dyDescent="0.2">
      <c r="A9" s="79"/>
      <c r="B9" s="100"/>
      <c r="C9" s="66"/>
      <c r="D9" s="66"/>
      <c r="E9" s="77"/>
      <c r="F9" s="77"/>
      <c r="G9" s="77"/>
      <c r="H9" s="77"/>
      <c r="I9" s="77"/>
      <c r="J9" s="77"/>
      <c r="K9" s="77"/>
      <c r="L9" s="77"/>
      <c r="M9" s="77"/>
      <c r="N9" s="77"/>
    </row>
    <row r="10" spans="1:14" ht="28.8" x14ac:dyDescent="0.2">
      <c r="A10" s="73" t="s">
        <v>114</v>
      </c>
      <c r="B10" s="101"/>
      <c r="C10" s="80"/>
      <c r="D10" s="80"/>
      <c r="E10" s="66" t="s">
        <v>107</v>
      </c>
      <c r="F10" s="66" t="s">
        <v>115</v>
      </c>
      <c r="G10" s="66"/>
      <c r="H10" s="66"/>
      <c r="I10" s="66"/>
      <c r="J10" s="66"/>
      <c r="K10" s="66"/>
      <c r="L10" s="66"/>
      <c r="M10" s="66"/>
      <c r="N10" s="66"/>
    </row>
    <row r="11" spans="1:14" ht="21.6" x14ac:dyDescent="0.2">
      <c r="A11" s="84" t="s">
        <v>112</v>
      </c>
      <c r="B11" s="84" t="s">
        <v>116</v>
      </c>
      <c r="C11" s="66" t="s">
        <v>117</v>
      </c>
      <c r="D11" s="66"/>
      <c r="E11" s="66"/>
      <c r="F11" s="66"/>
      <c r="G11" s="66"/>
      <c r="H11" s="66"/>
      <c r="I11" s="66"/>
      <c r="J11" s="66"/>
      <c r="K11" s="66"/>
      <c r="L11" s="66"/>
      <c r="M11" s="66"/>
      <c r="N11" s="66"/>
    </row>
    <row r="12" spans="1:14" ht="21.6" x14ac:dyDescent="0.2">
      <c r="A12" s="84" t="s">
        <v>112</v>
      </c>
      <c r="B12" s="84" t="s">
        <v>109</v>
      </c>
      <c r="C12" s="66" t="s">
        <v>118</v>
      </c>
      <c r="D12" s="66"/>
      <c r="E12" s="66"/>
      <c r="F12" s="66"/>
      <c r="G12" s="66"/>
      <c r="H12" s="66"/>
      <c r="I12" s="66"/>
      <c r="J12" s="66"/>
      <c r="K12" s="66"/>
      <c r="L12" s="66"/>
      <c r="M12" s="66"/>
      <c r="N12" s="66"/>
    </row>
    <row r="13" spans="1:14" ht="21.6" x14ac:dyDescent="0.2">
      <c r="A13" s="81"/>
      <c r="B13" s="84"/>
      <c r="C13" s="66"/>
      <c r="D13" s="82" t="s">
        <v>119</v>
      </c>
      <c r="E13" s="66"/>
      <c r="F13" s="66"/>
      <c r="G13" s="66"/>
      <c r="H13" s="66"/>
      <c r="I13" s="66"/>
      <c r="J13" s="66"/>
      <c r="K13" s="66"/>
      <c r="L13" s="66"/>
      <c r="M13" s="66"/>
      <c r="N13" s="66"/>
    </row>
    <row r="14" spans="1:14" ht="21.6" x14ac:dyDescent="0.2">
      <c r="A14" s="84" t="s">
        <v>112</v>
      </c>
      <c r="B14" s="84" t="s">
        <v>109</v>
      </c>
      <c r="C14" s="66" t="s">
        <v>120</v>
      </c>
      <c r="D14" s="66"/>
      <c r="E14" s="66"/>
      <c r="F14" s="66"/>
      <c r="G14" s="66"/>
      <c r="H14" s="66"/>
      <c r="I14" s="66"/>
      <c r="J14" s="66"/>
      <c r="K14" s="66"/>
      <c r="L14" s="66"/>
      <c r="M14" s="66"/>
      <c r="N14" s="66"/>
    </row>
    <row r="15" spans="1:14" ht="21.6" x14ac:dyDescent="0.2">
      <c r="A15" s="84" t="s">
        <v>112</v>
      </c>
      <c r="B15" s="84" t="s">
        <v>109</v>
      </c>
      <c r="C15" s="66" t="s">
        <v>121</v>
      </c>
      <c r="D15" s="66"/>
      <c r="E15" s="66"/>
      <c r="F15" s="66"/>
      <c r="G15" s="66"/>
      <c r="H15" s="66"/>
      <c r="I15" s="66"/>
      <c r="J15" s="66"/>
      <c r="K15" s="66"/>
      <c r="L15" s="66"/>
      <c r="M15" s="66"/>
      <c r="N15" s="66"/>
    </row>
    <row r="16" spans="1:14" ht="21.6" x14ac:dyDescent="0.2">
      <c r="A16" s="65"/>
      <c r="B16" s="84"/>
      <c r="C16" s="66"/>
      <c r="D16" s="83" t="s">
        <v>122</v>
      </c>
      <c r="E16" s="84" t="s">
        <v>123</v>
      </c>
      <c r="F16" s="66" t="s">
        <v>124</v>
      </c>
      <c r="G16" s="66"/>
      <c r="H16" s="66"/>
      <c r="I16" s="66"/>
      <c r="J16" s="66"/>
      <c r="K16" s="66"/>
      <c r="L16" s="66"/>
      <c r="M16" s="66"/>
      <c r="N16" s="66"/>
    </row>
    <row r="17" spans="1:14" ht="21.6" x14ac:dyDescent="0.2">
      <c r="A17" s="65"/>
      <c r="B17" s="84"/>
      <c r="C17" s="66"/>
      <c r="D17" s="85" t="s">
        <v>125</v>
      </c>
      <c r="E17" s="84" t="s">
        <v>126</v>
      </c>
      <c r="F17" s="66" t="s">
        <v>127</v>
      </c>
      <c r="G17" s="66"/>
      <c r="H17" s="66"/>
      <c r="I17" s="66"/>
      <c r="J17" s="66"/>
      <c r="K17" s="66"/>
      <c r="L17" s="66"/>
      <c r="M17" s="66"/>
      <c r="N17" s="66"/>
    </row>
    <row r="18" spans="1:14" ht="21.6" x14ac:dyDescent="0.2">
      <c r="A18" s="65"/>
      <c r="B18" s="84"/>
      <c r="C18" s="66"/>
      <c r="D18" s="83" t="s">
        <v>128</v>
      </c>
      <c r="E18" s="84" t="s">
        <v>129</v>
      </c>
      <c r="F18" s="66" t="s">
        <v>130</v>
      </c>
      <c r="G18" s="66"/>
      <c r="H18" s="66"/>
      <c r="I18" s="66"/>
      <c r="J18" s="66"/>
      <c r="K18" s="66"/>
      <c r="L18" s="66"/>
      <c r="M18" s="66"/>
      <c r="N18" s="66"/>
    </row>
    <row r="19" spans="1:14" ht="21.6" x14ac:dyDescent="0.2">
      <c r="A19" s="65"/>
      <c r="B19" s="84"/>
      <c r="C19" s="66"/>
      <c r="D19" s="83" t="s">
        <v>131</v>
      </c>
      <c r="E19" s="84" t="s">
        <v>129</v>
      </c>
      <c r="F19" s="86" t="s">
        <v>132</v>
      </c>
      <c r="G19" s="66"/>
      <c r="H19" s="66"/>
      <c r="I19" s="66"/>
      <c r="J19" s="66"/>
      <c r="K19" s="66"/>
      <c r="L19" s="66"/>
      <c r="M19" s="66"/>
      <c r="N19" s="66"/>
    </row>
    <row r="20" spans="1:14" ht="21.6" x14ac:dyDescent="0.2">
      <c r="A20" s="65"/>
      <c r="B20" s="84"/>
      <c r="C20" s="66"/>
      <c r="D20" s="86" t="s">
        <v>133</v>
      </c>
      <c r="E20" s="84" t="s">
        <v>123</v>
      </c>
      <c r="F20" s="86" t="s">
        <v>134</v>
      </c>
      <c r="G20" s="66"/>
      <c r="H20" s="66"/>
      <c r="I20" s="66"/>
      <c r="J20" s="66"/>
      <c r="K20" s="66"/>
      <c r="L20" s="66"/>
      <c r="M20" s="66"/>
      <c r="N20" s="66"/>
    </row>
    <row r="21" spans="1:14" ht="21.6" x14ac:dyDescent="0.2">
      <c r="A21" s="65"/>
      <c r="B21" s="84"/>
      <c r="C21" s="66"/>
      <c r="D21" s="66"/>
      <c r="E21" s="66"/>
      <c r="F21" s="66"/>
      <c r="G21" s="66"/>
      <c r="H21" s="66"/>
      <c r="I21" s="66"/>
      <c r="J21" s="66"/>
      <c r="K21" s="66"/>
      <c r="L21" s="66"/>
      <c r="M21" s="66"/>
      <c r="N21" s="66"/>
    </row>
    <row r="22" spans="1:14" ht="21.6" x14ac:dyDescent="0.2">
      <c r="A22" s="84" t="s">
        <v>109</v>
      </c>
      <c r="B22" s="84" t="s">
        <v>109</v>
      </c>
      <c r="C22" s="66" t="s">
        <v>135</v>
      </c>
      <c r="D22" s="86"/>
      <c r="E22" s="84"/>
      <c r="F22" s="86"/>
      <c r="G22" s="66"/>
      <c r="H22" s="66"/>
      <c r="I22" s="66"/>
      <c r="J22" s="66"/>
      <c r="K22" s="66"/>
      <c r="L22" s="66"/>
      <c r="M22" s="66"/>
      <c r="N22" s="66"/>
    </row>
    <row r="23" spans="1:14" ht="21.6" x14ac:dyDescent="0.2">
      <c r="A23" s="84" t="s">
        <v>109</v>
      </c>
      <c r="B23" s="84" t="s">
        <v>136</v>
      </c>
      <c r="C23" s="66" t="s">
        <v>137</v>
      </c>
      <c r="D23" s="66"/>
      <c r="E23" s="66"/>
      <c r="F23" s="66"/>
      <c r="G23" s="66"/>
      <c r="H23" s="66"/>
      <c r="I23" s="66"/>
      <c r="J23" s="66"/>
      <c r="K23" s="66"/>
      <c r="L23" s="66"/>
      <c r="M23" s="66"/>
      <c r="N23" s="66"/>
    </row>
    <row r="24" spans="1:14" ht="21.6" x14ac:dyDescent="0.2">
      <c r="A24" s="84" t="s">
        <v>109</v>
      </c>
      <c r="B24" s="84" t="s">
        <v>138</v>
      </c>
      <c r="C24" s="66" t="s">
        <v>139</v>
      </c>
      <c r="D24" s="66"/>
      <c r="E24" s="66"/>
      <c r="F24" s="66"/>
      <c r="G24" s="66"/>
      <c r="H24" s="66"/>
      <c r="I24" s="66"/>
      <c r="J24" s="66"/>
      <c r="K24" s="66"/>
      <c r="L24" s="66"/>
      <c r="M24" s="66"/>
      <c r="N24" s="66"/>
    </row>
    <row r="25" spans="1:14" s="88" customFormat="1" ht="21.6" x14ac:dyDescent="0.2">
      <c r="A25" s="79"/>
      <c r="B25" s="100"/>
      <c r="C25" s="87" t="s">
        <v>140</v>
      </c>
      <c r="D25" s="87"/>
      <c r="E25" s="87"/>
      <c r="F25" s="87"/>
      <c r="G25" s="87"/>
      <c r="H25" s="87"/>
      <c r="I25" s="87"/>
      <c r="J25" s="87"/>
      <c r="K25" s="87"/>
      <c r="L25" s="87"/>
      <c r="M25" s="87"/>
      <c r="N25" s="87"/>
    </row>
    <row r="26" spans="1:14" ht="21.6" x14ac:dyDescent="0.2">
      <c r="A26" s="84" t="s">
        <v>109</v>
      </c>
      <c r="B26" s="84" t="s">
        <v>109</v>
      </c>
      <c r="C26" s="66" t="s">
        <v>141</v>
      </c>
      <c r="D26" s="86"/>
      <c r="E26" s="84"/>
      <c r="F26" s="86"/>
      <c r="G26" s="66"/>
      <c r="H26" s="66"/>
      <c r="I26" s="66"/>
      <c r="J26" s="66"/>
      <c r="K26" s="66"/>
      <c r="L26" s="66"/>
      <c r="M26" s="66"/>
      <c r="N26" s="66"/>
    </row>
    <row r="27" spans="1:14" ht="21.6" x14ac:dyDescent="0.2">
      <c r="A27" s="81"/>
      <c r="B27" s="84"/>
      <c r="C27" s="66"/>
      <c r="D27" s="86"/>
      <c r="E27" s="84"/>
      <c r="F27" s="86"/>
      <c r="G27" s="66"/>
      <c r="H27" s="66"/>
      <c r="I27" s="66"/>
      <c r="J27" s="66"/>
      <c r="K27" s="66"/>
      <c r="L27" s="66"/>
      <c r="M27" s="66"/>
      <c r="N27" s="66"/>
    </row>
    <row r="28" spans="1:14" ht="28.8" x14ac:dyDescent="0.2">
      <c r="A28" s="73" t="s">
        <v>142</v>
      </c>
      <c r="B28" s="102"/>
      <c r="C28" s="73"/>
      <c r="D28" s="73"/>
      <c r="E28" s="66" t="s">
        <v>143</v>
      </c>
      <c r="F28" s="66"/>
      <c r="G28" s="66"/>
      <c r="H28" s="66"/>
      <c r="I28" s="66"/>
      <c r="J28" s="66"/>
      <c r="K28" s="66"/>
      <c r="L28" s="66"/>
      <c r="M28" s="66"/>
      <c r="N28" s="66"/>
    </row>
    <row r="29" spans="1:14" ht="21.6" x14ac:dyDescent="0.2">
      <c r="A29" s="84" t="s">
        <v>109</v>
      </c>
      <c r="B29" s="84" t="s">
        <v>109</v>
      </c>
      <c r="C29" s="66" t="s">
        <v>144</v>
      </c>
      <c r="D29" s="66"/>
      <c r="E29" s="66"/>
      <c r="F29" s="66"/>
      <c r="G29" s="66"/>
      <c r="H29" s="66"/>
      <c r="I29" s="66"/>
      <c r="J29" s="66"/>
      <c r="K29" s="66"/>
      <c r="L29" s="66"/>
      <c r="M29" s="66"/>
      <c r="N29" s="66"/>
    </row>
    <row r="30" spans="1:14" ht="21.6" x14ac:dyDescent="0.2">
      <c r="A30" s="81"/>
      <c r="B30" s="84"/>
      <c r="C30" s="66"/>
      <c r="D30" s="89" t="s">
        <v>145</v>
      </c>
      <c r="E30" s="66"/>
      <c r="F30" s="66"/>
      <c r="G30" s="66"/>
      <c r="H30" s="66"/>
      <c r="I30" s="66"/>
      <c r="J30" s="66"/>
      <c r="K30" s="66"/>
      <c r="L30" s="66"/>
      <c r="M30" s="66"/>
      <c r="N30" s="66"/>
    </row>
    <row r="31" spans="1:14" ht="21.6" x14ac:dyDescent="0.2">
      <c r="A31" s="84" t="s">
        <v>109</v>
      </c>
      <c r="B31" s="84" t="s">
        <v>109</v>
      </c>
      <c r="C31" s="66" t="s">
        <v>146</v>
      </c>
      <c r="D31" s="66"/>
      <c r="E31" s="66"/>
      <c r="F31" s="66"/>
      <c r="G31" s="66"/>
      <c r="H31" s="66"/>
      <c r="I31" s="66"/>
      <c r="J31" s="66"/>
      <c r="K31" s="66"/>
      <c r="L31" s="66"/>
      <c r="M31" s="66"/>
      <c r="N31" s="66"/>
    </row>
    <row r="32" spans="1:14" ht="21.6" x14ac:dyDescent="0.2">
      <c r="A32" s="65"/>
      <c r="B32" s="84"/>
      <c r="C32" s="66"/>
      <c r="D32" s="83" t="s">
        <v>147</v>
      </c>
      <c r="E32" s="90"/>
      <c r="F32" s="90"/>
      <c r="G32" s="90"/>
      <c r="H32" s="90"/>
      <c r="I32" s="90"/>
      <c r="J32" s="90"/>
      <c r="K32" s="90"/>
      <c r="L32" s="66"/>
    </row>
    <row r="33" spans="1:14" ht="21.6" x14ac:dyDescent="0.2">
      <c r="A33" s="65"/>
      <c r="B33" s="84"/>
      <c r="C33" s="66"/>
      <c r="D33" s="83"/>
      <c r="E33" s="90"/>
      <c r="F33" s="90"/>
      <c r="G33" s="90"/>
      <c r="H33" s="90"/>
      <c r="I33" s="90"/>
      <c r="J33" s="90"/>
      <c r="K33" s="90"/>
      <c r="L33" s="66"/>
    </row>
    <row r="34" spans="1:14" ht="28.8" x14ac:dyDescent="0.2">
      <c r="A34" s="73" t="s">
        <v>148</v>
      </c>
      <c r="B34" s="101"/>
      <c r="C34" s="80"/>
      <c r="D34" s="80"/>
      <c r="E34" s="66" t="s">
        <v>107</v>
      </c>
      <c r="F34" s="66" t="s">
        <v>149</v>
      </c>
      <c r="G34" s="66"/>
      <c r="H34" s="66" t="s">
        <v>150</v>
      </c>
      <c r="I34" s="66" t="s">
        <v>151</v>
      </c>
      <c r="J34" s="66"/>
      <c r="K34" s="66"/>
      <c r="L34" s="66"/>
      <c r="M34" s="66"/>
      <c r="N34" s="66"/>
    </row>
    <row r="35" spans="1:14" s="92" customFormat="1" ht="21.6" x14ac:dyDescent="0.2">
      <c r="A35" s="84" t="s">
        <v>109</v>
      </c>
      <c r="B35" s="103" t="s">
        <v>152</v>
      </c>
      <c r="C35" s="91" t="s">
        <v>153</v>
      </c>
      <c r="D35" s="91"/>
      <c r="E35" s="91"/>
      <c r="F35" s="91"/>
      <c r="G35" s="91"/>
      <c r="H35" s="91"/>
      <c r="I35" s="91"/>
      <c r="J35" s="91"/>
      <c r="K35" s="91"/>
      <c r="L35" s="91"/>
      <c r="M35" s="91"/>
      <c r="N35" s="91"/>
    </row>
    <row r="36" spans="1:14" ht="21.6" x14ac:dyDescent="0.2">
      <c r="A36" s="81"/>
      <c r="B36" s="84"/>
      <c r="C36" s="66"/>
      <c r="D36" s="66"/>
      <c r="E36" s="66"/>
      <c r="F36" s="66"/>
      <c r="G36" s="66"/>
      <c r="H36" s="66"/>
      <c r="I36" s="66"/>
      <c r="J36" s="66"/>
      <c r="K36" s="66"/>
      <c r="L36" s="66"/>
      <c r="M36" s="66"/>
      <c r="N36" s="66"/>
    </row>
    <row r="37" spans="1:14" x14ac:dyDescent="0.2">
      <c r="B37" s="104"/>
    </row>
    <row r="38" spans="1:14" x14ac:dyDescent="0.2">
      <c r="B38" s="104"/>
      <c r="J38" s="94"/>
      <c r="K38" s="95" t="s">
        <v>154</v>
      </c>
      <c r="L38" s="95" t="s">
        <v>155</v>
      </c>
    </row>
    <row r="39" spans="1:14" ht="18.899999999999999" customHeight="1" x14ac:dyDescent="0.2">
      <c r="B39" s="104"/>
      <c r="J39" s="529" t="s">
        <v>156</v>
      </c>
      <c r="K39" s="531">
        <v>43009</v>
      </c>
      <c r="L39" s="531"/>
    </row>
    <row r="40" spans="1:14" ht="18.899999999999999" customHeight="1" x14ac:dyDescent="0.2">
      <c r="B40" s="104"/>
      <c r="J40" s="530"/>
      <c r="K40" s="532"/>
      <c r="L40" s="532"/>
    </row>
    <row r="41" spans="1:14" ht="38.1" customHeight="1" x14ac:dyDescent="0.2">
      <c r="B41" s="104"/>
      <c r="J41" s="97" t="s">
        <v>157</v>
      </c>
      <c r="K41" s="98"/>
      <c r="L41" s="99"/>
    </row>
    <row r="42" spans="1:14" x14ac:dyDescent="0.2">
      <c r="B42" s="63"/>
    </row>
  </sheetData>
  <mergeCells count="8">
    <mergeCell ref="J39:J40"/>
    <mergeCell ref="K39:K40"/>
    <mergeCell ref="L39:L40"/>
    <mergeCell ref="A1:L1"/>
    <mergeCell ref="F3:H3"/>
    <mergeCell ref="K3:L3"/>
    <mergeCell ref="A4:A5"/>
    <mergeCell ref="B4:B5"/>
  </mergeCells>
  <phoneticPr fontId="1"/>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79998168889431442"/>
  </sheetPr>
  <dimension ref="A1:W78"/>
  <sheetViews>
    <sheetView workbookViewId="0">
      <pane xSplit="2" ySplit="6" topLeftCell="C7" activePane="bottomRight" state="frozen"/>
      <selection activeCell="E9" sqref="E9:O10"/>
      <selection pane="topRight" activeCell="E9" sqref="E9:O10"/>
      <selection pane="bottomLeft" activeCell="E9" sqref="E9:O10"/>
      <selection pane="bottomRight" activeCell="E9" sqref="E9:O10"/>
    </sheetView>
  </sheetViews>
  <sheetFormatPr defaultRowHeight="13.2" x14ac:dyDescent="0.2"/>
  <cols>
    <col min="1" max="1" width="3.109375" style="59" customWidth="1"/>
    <col min="2" max="2" width="1.109375" style="17" customWidth="1"/>
    <col min="3" max="4" width="16.44140625" style="17" customWidth="1"/>
    <col min="5" max="5" width="3.6640625" style="17" customWidth="1"/>
    <col min="6" max="15" width="6.6640625" style="17" customWidth="1"/>
    <col min="16" max="16" width="6" style="17" customWidth="1"/>
    <col min="17" max="17" width="9.109375" style="18" bestFit="1" customWidth="1"/>
    <col min="18" max="18" width="2.6640625" style="18" customWidth="1"/>
    <col min="19" max="19" width="6" style="17" customWidth="1"/>
    <col min="20" max="16384" width="8.88671875" style="17"/>
  </cols>
  <sheetData>
    <row r="1" spans="1:23" ht="13.5" customHeight="1" thickBot="1" x14ac:dyDescent="0.25">
      <c r="C1" s="363"/>
      <c r="D1" s="363"/>
      <c r="Q1" s="364" t="str">
        <f>IF(S8=13," ","未記入の入力項目がございます。")</f>
        <v>未記入の入力項目がございます。</v>
      </c>
      <c r="R1" s="364"/>
      <c r="S1" s="364"/>
      <c r="T1" s="364"/>
      <c r="U1" s="364"/>
      <c r="V1" s="364"/>
      <c r="W1" s="364"/>
    </row>
    <row r="2" spans="1:23" ht="27.75" customHeight="1" thickBot="1" x14ac:dyDescent="0.25">
      <c r="C2" s="365" t="s">
        <v>70</v>
      </c>
      <c r="D2" s="365"/>
      <c r="F2" s="366" t="s">
        <v>67</v>
      </c>
      <c r="G2" s="367"/>
      <c r="H2" s="367"/>
      <c r="I2" s="368" t="e">
        <f>#REF!</f>
        <v>#REF!</v>
      </c>
      <c r="J2" s="369"/>
      <c r="K2" s="369"/>
      <c r="L2" s="369"/>
      <c r="M2" s="369"/>
      <c r="N2" s="369"/>
      <c r="O2" s="370"/>
      <c r="Q2" s="54" t="s">
        <v>58</v>
      </c>
      <c r="S2" s="371" t="s">
        <v>64</v>
      </c>
      <c r="T2" s="371"/>
      <c r="U2" s="371"/>
      <c r="V2" s="371"/>
      <c r="W2" s="371"/>
    </row>
    <row r="3" spans="1:23" ht="27.75" customHeight="1" thickBot="1" x14ac:dyDescent="0.25">
      <c r="C3" s="19" t="s">
        <v>43</v>
      </c>
      <c r="D3" s="38"/>
      <c r="F3" s="357" t="s">
        <v>47</v>
      </c>
      <c r="G3" s="358"/>
      <c r="H3" s="358"/>
      <c r="I3" s="359" t="e">
        <f>#REF!</f>
        <v>#REF!</v>
      </c>
      <c r="J3" s="360"/>
      <c r="K3" s="360"/>
      <c r="L3" s="360"/>
      <c r="M3" s="360"/>
      <c r="N3" s="360"/>
      <c r="O3" s="361"/>
      <c r="Q3" s="31"/>
      <c r="S3" s="362" t="s">
        <v>59</v>
      </c>
      <c r="T3" s="362"/>
      <c r="U3" s="362"/>
      <c r="V3" s="362"/>
      <c r="W3" s="362"/>
    </row>
    <row r="4" spans="1:23" ht="27.75" customHeight="1" thickBot="1" x14ac:dyDescent="0.25">
      <c r="C4" s="20" t="s">
        <v>44</v>
      </c>
      <c r="D4" s="27"/>
      <c r="F4" s="357" t="s">
        <v>48</v>
      </c>
      <c r="G4" s="358"/>
      <c r="H4" s="358"/>
      <c r="I4" s="359" t="e">
        <f>#REF!</f>
        <v>#REF!</v>
      </c>
      <c r="J4" s="360"/>
      <c r="K4" s="360"/>
      <c r="L4" s="360"/>
      <c r="M4" s="360"/>
      <c r="N4" s="360"/>
      <c r="O4" s="361"/>
      <c r="Q4" s="33"/>
      <c r="S4" s="362" t="s">
        <v>60</v>
      </c>
      <c r="T4" s="362"/>
      <c r="U4" s="362"/>
      <c r="V4" s="362"/>
      <c r="W4" s="362"/>
    </row>
    <row r="5" spans="1:23" ht="27.75" customHeight="1" thickBot="1" x14ac:dyDescent="0.25">
      <c r="C5" s="20" t="s">
        <v>45</v>
      </c>
      <c r="D5" s="27"/>
      <c r="F5" s="357" t="s">
        <v>49</v>
      </c>
      <c r="G5" s="358"/>
      <c r="H5" s="358"/>
      <c r="I5" s="359" t="e">
        <f>#REF!</f>
        <v>#REF!</v>
      </c>
      <c r="J5" s="360"/>
      <c r="K5" s="360"/>
      <c r="L5" s="360"/>
      <c r="M5" s="360"/>
      <c r="N5" s="360"/>
      <c r="O5" s="361"/>
      <c r="Q5" s="32"/>
      <c r="S5" s="362" t="s">
        <v>61</v>
      </c>
      <c r="T5" s="362"/>
      <c r="U5" s="362"/>
      <c r="V5" s="362"/>
      <c r="W5" s="362"/>
    </row>
    <row r="6" spans="1:23" ht="27.75" customHeight="1" thickBot="1" x14ac:dyDescent="0.25">
      <c r="C6" s="21" t="s">
        <v>46</v>
      </c>
      <c r="D6" s="28"/>
      <c r="F6" s="387" t="s">
        <v>55</v>
      </c>
      <c r="G6" s="388"/>
      <c r="H6" s="388"/>
      <c r="I6" s="389" t="e">
        <f>#REF!</f>
        <v>#REF!</v>
      </c>
      <c r="J6" s="390"/>
      <c r="K6" s="390"/>
      <c r="L6" s="390"/>
      <c r="M6" s="390"/>
      <c r="N6" s="390"/>
      <c r="O6" s="391"/>
      <c r="Q6" s="34"/>
      <c r="S6" s="362" t="s">
        <v>62</v>
      </c>
      <c r="T6" s="362"/>
      <c r="U6" s="362"/>
      <c r="V6" s="362"/>
      <c r="W6" s="362"/>
    </row>
    <row r="7" spans="1:23" ht="3.9" customHeight="1" x14ac:dyDescent="0.2">
      <c r="C7" s="40"/>
      <c r="D7" s="40"/>
      <c r="F7" s="41"/>
      <c r="G7" s="41"/>
      <c r="H7" s="41"/>
      <c r="I7" s="42"/>
      <c r="J7" s="43"/>
      <c r="K7" s="43"/>
      <c r="L7" s="43"/>
      <c r="M7" s="43"/>
      <c r="N7" s="43"/>
      <c r="O7" s="43"/>
      <c r="Q7" s="39"/>
      <c r="S7" s="58"/>
      <c r="T7" s="58"/>
      <c r="U7" s="58"/>
      <c r="V7" s="58"/>
      <c r="W7" s="58"/>
    </row>
    <row r="8" spans="1:23" ht="27.75" customHeight="1" thickBot="1" x14ac:dyDescent="0.25">
      <c r="C8" s="372" t="s">
        <v>80</v>
      </c>
      <c r="D8" s="373"/>
      <c r="E8" s="373"/>
      <c r="F8" s="373"/>
      <c r="G8" s="373"/>
      <c r="H8" s="373"/>
      <c r="I8" s="373"/>
      <c r="J8" s="373"/>
      <c r="K8" s="373"/>
      <c r="L8" s="373"/>
      <c r="M8" s="373"/>
      <c r="N8" s="373"/>
      <c r="O8" s="373"/>
      <c r="S8" s="45">
        <f>COUNTIF(S9:W29,"OK")</f>
        <v>4</v>
      </c>
    </row>
    <row r="9" spans="1:23" ht="15" customHeight="1" x14ac:dyDescent="0.2">
      <c r="A9" s="371" t="s">
        <v>81</v>
      </c>
      <c r="C9" s="374" t="s">
        <v>73</v>
      </c>
      <c r="D9" s="375"/>
      <c r="E9" s="378"/>
      <c r="F9" s="379"/>
      <c r="G9" s="379"/>
      <c r="H9" s="379"/>
      <c r="I9" s="379"/>
      <c r="J9" s="379"/>
      <c r="K9" s="379"/>
      <c r="L9" s="379"/>
      <c r="M9" s="379"/>
      <c r="N9" s="379"/>
      <c r="O9" s="380"/>
      <c r="P9" s="384">
        <f>LEN(E9)</f>
        <v>0</v>
      </c>
      <c r="Q9" s="385" t="s">
        <v>4</v>
      </c>
      <c r="S9" s="392" t="str">
        <f>IF(P9=0,"必須項目ですので、ご入力をお願いします。","OK")</f>
        <v>必須項目ですので、ご入力をお願いします。</v>
      </c>
      <c r="T9" s="393"/>
      <c r="U9" s="393"/>
      <c r="V9" s="393"/>
      <c r="W9" s="393"/>
    </row>
    <row r="10" spans="1:23" ht="15" customHeight="1" thickBot="1" x14ac:dyDescent="0.25">
      <c r="A10" s="371"/>
      <c r="C10" s="376"/>
      <c r="D10" s="377"/>
      <c r="E10" s="381"/>
      <c r="F10" s="382"/>
      <c r="G10" s="382"/>
      <c r="H10" s="382"/>
      <c r="I10" s="382"/>
      <c r="J10" s="382"/>
      <c r="K10" s="382"/>
      <c r="L10" s="382"/>
      <c r="M10" s="382"/>
      <c r="N10" s="382"/>
      <c r="O10" s="383"/>
      <c r="P10" s="384"/>
      <c r="Q10" s="386"/>
      <c r="R10" s="22"/>
      <c r="S10" s="394" t="str">
        <f>IF(P9&lt;51,"OK","50文字以内で入力してください。")</f>
        <v>OK</v>
      </c>
      <c r="T10" s="395"/>
      <c r="U10" s="395"/>
      <c r="V10" s="395"/>
      <c r="W10" s="395"/>
    </row>
    <row r="11" spans="1:23" ht="15" customHeight="1" x14ac:dyDescent="0.2">
      <c r="A11" s="371" t="s">
        <v>82</v>
      </c>
      <c r="C11" s="396" t="s">
        <v>74</v>
      </c>
      <c r="D11" s="397"/>
      <c r="E11" s="378"/>
      <c r="F11" s="379"/>
      <c r="G11" s="379"/>
      <c r="H11" s="379"/>
      <c r="I11" s="379"/>
      <c r="J11" s="379"/>
      <c r="K11" s="379"/>
      <c r="L11" s="379"/>
      <c r="M11" s="379"/>
      <c r="N11" s="379"/>
      <c r="O11" s="380"/>
      <c r="P11" s="384">
        <f>LEN(E11)</f>
        <v>0</v>
      </c>
      <c r="Q11" s="400" t="s">
        <v>4</v>
      </c>
      <c r="R11" s="22"/>
      <c r="S11" s="392" t="str">
        <f>IF(P11=0,"必須項目ですので、ご入力をお願いします。","OK")</f>
        <v>必須項目ですので、ご入力をお願いします。</v>
      </c>
      <c r="T11" s="402"/>
      <c r="U11" s="402"/>
      <c r="V11" s="402"/>
      <c r="W11" s="402"/>
    </row>
    <row r="12" spans="1:23" ht="15" customHeight="1" thickBot="1" x14ac:dyDescent="0.25">
      <c r="A12" s="371"/>
      <c r="C12" s="398"/>
      <c r="D12" s="399"/>
      <c r="E12" s="381"/>
      <c r="F12" s="382"/>
      <c r="G12" s="382"/>
      <c r="H12" s="382"/>
      <c r="I12" s="382"/>
      <c r="J12" s="382"/>
      <c r="K12" s="382"/>
      <c r="L12" s="382"/>
      <c r="M12" s="382"/>
      <c r="N12" s="382"/>
      <c r="O12" s="383"/>
      <c r="P12" s="384"/>
      <c r="Q12" s="401"/>
      <c r="R12" s="22"/>
      <c r="S12" s="394" t="str">
        <f>IF(P11&lt;17,"OK","16文字以内で入力してください。")</f>
        <v>OK</v>
      </c>
      <c r="T12" s="395"/>
      <c r="U12" s="395"/>
      <c r="V12" s="395"/>
      <c r="W12" s="395"/>
    </row>
    <row r="13" spans="1:23" ht="30" customHeight="1" thickBot="1" x14ac:dyDescent="0.25">
      <c r="A13" s="59" t="s">
        <v>83</v>
      </c>
      <c r="C13" s="403" t="s">
        <v>69</v>
      </c>
      <c r="D13" s="404"/>
      <c r="E13" s="413" t="s">
        <v>68</v>
      </c>
      <c r="F13" s="413"/>
      <c r="G13" s="413"/>
      <c r="H13" s="414"/>
      <c r="I13" s="414"/>
      <c r="J13" s="23" t="s">
        <v>0</v>
      </c>
      <c r="K13" s="415" t="s">
        <v>31</v>
      </c>
      <c r="L13" s="413"/>
      <c r="M13" s="416">
        <f>H13/1.08</f>
        <v>0</v>
      </c>
      <c r="N13" s="416"/>
      <c r="O13" s="24" t="s">
        <v>0</v>
      </c>
      <c r="P13" s="25">
        <f>LEN(H13)</f>
        <v>0</v>
      </c>
      <c r="S13" s="392" t="str">
        <f>IF(P13=0,"必須項目ですので、提供価格のご入力をお願いします。","OK")</f>
        <v>必須項目ですので、提供価格のご入力をお願いします。</v>
      </c>
      <c r="T13" s="402"/>
      <c r="U13" s="402"/>
      <c r="V13" s="402"/>
      <c r="W13" s="402"/>
    </row>
    <row r="14" spans="1:23" ht="30" customHeight="1" x14ac:dyDescent="0.2">
      <c r="A14" s="371" t="s">
        <v>84</v>
      </c>
      <c r="C14" s="403" t="s">
        <v>75</v>
      </c>
      <c r="D14" s="404"/>
      <c r="E14" s="406"/>
      <c r="F14" s="407"/>
      <c r="G14" s="407"/>
      <c r="H14" s="407"/>
      <c r="I14" s="407"/>
      <c r="J14" s="407"/>
      <c r="K14" s="407"/>
      <c r="L14" s="407"/>
      <c r="M14" s="407"/>
      <c r="N14" s="407"/>
      <c r="O14" s="408"/>
      <c r="P14" s="384">
        <f>LEN(E14)</f>
        <v>0</v>
      </c>
      <c r="Q14" s="412" t="s">
        <v>4</v>
      </c>
      <c r="R14" s="55"/>
      <c r="S14" s="392" t="str">
        <f>IF(P14=0,"必須項目ですので、ご入力をお願いします。","OK")</f>
        <v>必須項目ですので、ご入力をお願いします。</v>
      </c>
      <c r="T14" s="393"/>
      <c r="U14" s="393"/>
      <c r="V14" s="393"/>
      <c r="W14" s="393"/>
    </row>
    <row r="15" spans="1:23" ht="30" customHeight="1" thickBot="1" x14ac:dyDescent="0.25">
      <c r="A15" s="371"/>
      <c r="C15" s="405"/>
      <c r="D15" s="404"/>
      <c r="E15" s="409"/>
      <c r="F15" s="410"/>
      <c r="G15" s="410"/>
      <c r="H15" s="410"/>
      <c r="I15" s="410"/>
      <c r="J15" s="410"/>
      <c r="K15" s="410"/>
      <c r="L15" s="410"/>
      <c r="M15" s="410"/>
      <c r="N15" s="410"/>
      <c r="O15" s="411"/>
      <c r="P15" s="384"/>
      <c r="Q15" s="385"/>
      <c r="R15" s="55"/>
      <c r="S15" s="394" t="str">
        <f>IF(P14&lt;51,"OK","50文字以内で入力してください。")</f>
        <v>OK</v>
      </c>
      <c r="T15" s="395"/>
      <c r="U15" s="395"/>
      <c r="V15" s="395"/>
      <c r="W15" s="395"/>
    </row>
    <row r="16" spans="1:23" ht="30" customHeight="1" x14ac:dyDescent="0.2">
      <c r="A16" s="371" t="s">
        <v>85</v>
      </c>
      <c r="C16" s="403" t="s">
        <v>76</v>
      </c>
      <c r="D16" s="404"/>
      <c r="E16" s="419"/>
      <c r="F16" s="420"/>
      <c r="G16" s="420"/>
      <c r="H16" s="420"/>
      <c r="I16" s="420"/>
      <c r="J16" s="420"/>
      <c r="K16" s="420"/>
      <c r="L16" s="420"/>
      <c r="M16" s="420"/>
      <c r="N16" s="420"/>
      <c r="O16" s="421"/>
      <c r="P16" s="384">
        <f>LEN(E16)</f>
        <v>0</v>
      </c>
      <c r="Q16" s="428" t="s">
        <v>4</v>
      </c>
      <c r="R16" s="25"/>
      <c r="S16" s="402" t="str">
        <f>IF(P16=0,"必須項目ですので、ご入力をお願いします。","OK")</f>
        <v>必須項目ですので、ご入力をお願いします。</v>
      </c>
      <c r="T16" s="402"/>
      <c r="U16" s="402"/>
      <c r="V16" s="402"/>
      <c r="W16" s="402"/>
    </row>
    <row r="17" spans="1:23" ht="30" customHeight="1" x14ac:dyDescent="0.2">
      <c r="A17" s="371"/>
      <c r="C17" s="405"/>
      <c r="D17" s="404"/>
      <c r="E17" s="422"/>
      <c r="F17" s="423"/>
      <c r="G17" s="423"/>
      <c r="H17" s="423"/>
      <c r="I17" s="423"/>
      <c r="J17" s="423"/>
      <c r="K17" s="423"/>
      <c r="L17" s="423"/>
      <c r="M17" s="423"/>
      <c r="N17" s="423"/>
      <c r="O17" s="424"/>
      <c r="P17" s="384"/>
      <c r="Q17" s="428"/>
      <c r="R17" s="25"/>
      <c r="S17" s="402"/>
      <c r="T17" s="402"/>
      <c r="U17" s="402"/>
      <c r="V17" s="402"/>
      <c r="W17" s="402"/>
    </row>
    <row r="18" spans="1:23" ht="30" customHeight="1" x14ac:dyDescent="0.2">
      <c r="A18" s="371"/>
      <c r="C18" s="405"/>
      <c r="D18" s="404"/>
      <c r="E18" s="422"/>
      <c r="F18" s="423"/>
      <c r="G18" s="423"/>
      <c r="H18" s="423"/>
      <c r="I18" s="423"/>
      <c r="J18" s="423"/>
      <c r="K18" s="423"/>
      <c r="L18" s="423"/>
      <c r="M18" s="423"/>
      <c r="N18" s="423"/>
      <c r="O18" s="424"/>
      <c r="P18" s="384"/>
      <c r="Q18" s="428"/>
      <c r="R18" s="25"/>
      <c r="S18" s="429" t="str">
        <f>IF(P17&lt;510,"OK","500文字以内で入力してください。")</f>
        <v>OK</v>
      </c>
      <c r="T18" s="429"/>
      <c r="U18" s="429"/>
      <c r="V18" s="429"/>
      <c r="W18" s="429"/>
    </row>
    <row r="19" spans="1:23" ht="30" customHeight="1" thickBot="1" x14ac:dyDescent="0.25">
      <c r="A19" s="371"/>
      <c r="C19" s="405"/>
      <c r="D19" s="404"/>
      <c r="E19" s="425"/>
      <c r="F19" s="426"/>
      <c r="G19" s="426"/>
      <c r="H19" s="426"/>
      <c r="I19" s="426"/>
      <c r="J19" s="426"/>
      <c r="K19" s="426"/>
      <c r="L19" s="426"/>
      <c r="M19" s="426"/>
      <c r="N19" s="426"/>
      <c r="O19" s="427"/>
      <c r="P19" s="384"/>
      <c r="Q19" s="428"/>
      <c r="R19" s="25"/>
      <c r="S19" s="429"/>
      <c r="T19" s="429"/>
      <c r="U19" s="429"/>
      <c r="V19" s="429"/>
      <c r="W19" s="429"/>
    </row>
    <row r="20" spans="1:23" ht="30" customHeight="1" x14ac:dyDescent="0.2">
      <c r="A20" s="371" t="s">
        <v>86</v>
      </c>
      <c r="C20" s="403" t="s">
        <v>63</v>
      </c>
      <c r="D20" s="404"/>
      <c r="E20" s="407"/>
      <c r="F20" s="407"/>
      <c r="G20" s="407"/>
      <c r="H20" s="407"/>
      <c r="I20" s="407"/>
      <c r="J20" s="407"/>
      <c r="K20" s="407"/>
      <c r="L20" s="407"/>
      <c r="M20" s="407"/>
      <c r="N20" s="407"/>
      <c r="O20" s="408"/>
      <c r="P20" s="384">
        <f>LEN(E20)</f>
        <v>0</v>
      </c>
      <c r="Q20" s="412" t="s">
        <v>4</v>
      </c>
      <c r="R20" s="55"/>
      <c r="S20" s="392" t="str">
        <f>IF(P20=0,"必須項目ですので、ご入力をお願いします。","OK")</f>
        <v>必須項目ですので、ご入力をお願いします。</v>
      </c>
      <c r="T20" s="402"/>
      <c r="U20" s="402"/>
      <c r="V20" s="402"/>
      <c r="W20" s="402"/>
    </row>
    <row r="21" spans="1:23" ht="30" customHeight="1" thickBot="1" x14ac:dyDescent="0.25">
      <c r="A21" s="371"/>
      <c r="C21" s="405"/>
      <c r="D21" s="404"/>
      <c r="E21" s="417"/>
      <c r="F21" s="417"/>
      <c r="G21" s="417"/>
      <c r="H21" s="417"/>
      <c r="I21" s="417"/>
      <c r="J21" s="417"/>
      <c r="K21" s="417"/>
      <c r="L21" s="417"/>
      <c r="M21" s="417"/>
      <c r="N21" s="417"/>
      <c r="O21" s="418"/>
      <c r="P21" s="384"/>
      <c r="Q21" s="385"/>
      <c r="R21" s="55"/>
      <c r="S21" s="392"/>
      <c r="T21" s="402"/>
      <c r="U21" s="402"/>
      <c r="V21" s="402"/>
      <c r="W21" s="402"/>
    </row>
    <row r="22" spans="1:23" ht="30" customHeight="1" x14ac:dyDescent="0.2">
      <c r="A22" s="371" t="s">
        <v>87</v>
      </c>
      <c r="C22" s="431" t="s">
        <v>65</v>
      </c>
      <c r="D22" s="432"/>
      <c r="E22" s="434" t="s">
        <v>79</v>
      </c>
      <c r="F22" s="434"/>
      <c r="G22" s="29" t="s">
        <v>2</v>
      </c>
      <c r="H22" s="406"/>
      <c r="I22" s="407"/>
      <c r="J22" s="407"/>
      <c r="K22" s="407"/>
      <c r="L22" s="407"/>
      <c r="M22" s="407"/>
      <c r="N22" s="407"/>
      <c r="O22" s="408"/>
      <c r="P22" s="384">
        <f>LEN(E23)</f>
        <v>0</v>
      </c>
      <c r="Q22" s="435"/>
      <c r="R22" s="55"/>
      <c r="S22" s="392" t="str">
        <f>IF(P22=0,"必須項目ですので、ご入力をお願いします。","OK")</f>
        <v>必須項目ですので、ご入力をお願いします。</v>
      </c>
      <c r="T22" s="402"/>
      <c r="U22" s="402"/>
      <c r="V22" s="402"/>
      <c r="W22" s="402"/>
    </row>
    <row r="23" spans="1:23" ht="30" customHeight="1" thickBot="1" x14ac:dyDescent="0.25">
      <c r="A23" s="371"/>
      <c r="C23" s="433"/>
      <c r="D23" s="432"/>
      <c r="E23" s="430"/>
      <c r="F23" s="430"/>
      <c r="G23" s="30" t="s">
        <v>7</v>
      </c>
      <c r="H23" s="409"/>
      <c r="I23" s="410"/>
      <c r="J23" s="410"/>
      <c r="K23" s="410"/>
      <c r="L23" s="410"/>
      <c r="M23" s="410"/>
      <c r="N23" s="410"/>
      <c r="O23" s="411"/>
      <c r="P23" s="384"/>
      <c r="Q23" s="436"/>
      <c r="R23" s="55"/>
      <c r="S23" s="392"/>
      <c r="T23" s="402"/>
      <c r="U23" s="402"/>
      <c r="V23" s="402"/>
      <c r="W23" s="402"/>
    </row>
    <row r="24" spans="1:23" ht="30" customHeight="1" x14ac:dyDescent="0.2">
      <c r="A24" s="371" t="s">
        <v>88</v>
      </c>
      <c r="C24" s="431" t="s">
        <v>66</v>
      </c>
      <c r="D24" s="432"/>
      <c r="E24" s="417"/>
      <c r="F24" s="417"/>
      <c r="G24" s="417"/>
      <c r="H24" s="417"/>
      <c r="I24" s="417"/>
      <c r="J24" s="417"/>
      <c r="K24" s="417"/>
      <c r="L24" s="417"/>
      <c r="M24" s="417"/>
      <c r="N24" s="417"/>
      <c r="O24" s="418"/>
      <c r="P24" s="384">
        <f>LEN(E24)</f>
        <v>0</v>
      </c>
      <c r="Q24" s="412" t="s">
        <v>4</v>
      </c>
      <c r="R24" s="55"/>
      <c r="S24" s="392" t="str">
        <f>IF(P24=0,"必須項目ですので、ご入力をお願いします。","OK")</f>
        <v>必須項目ですので、ご入力をお願いします。</v>
      </c>
      <c r="T24" s="402"/>
      <c r="U24" s="402"/>
      <c r="V24" s="402"/>
      <c r="W24" s="402"/>
    </row>
    <row r="25" spans="1:23" ht="30" customHeight="1" thickBot="1" x14ac:dyDescent="0.25">
      <c r="A25" s="371"/>
      <c r="C25" s="433"/>
      <c r="D25" s="432"/>
      <c r="E25" s="410"/>
      <c r="F25" s="410"/>
      <c r="G25" s="410"/>
      <c r="H25" s="410"/>
      <c r="I25" s="410"/>
      <c r="J25" s="410"/>
      <c r="K25" s="410"/>
      <c r="L25" s="410"/>
      <c r="M25" s="410"/>
      <c r="N25" s="410"/>
      <c r="O25" s="411"/>
      <c r="P25" s="384"/>
      <c r="Q25" s="385"/>
      <c r="R25" s="55"/>
      <c r="S25" s="392"/>
      <c r="T25" s="402"/>
      <c r="U25" s="402"/>
      <c r="V25" s="402"/>
      <c r="W25" s="402"/>
    </row>
    <row r="26" spans="1:23" ht="30" customHeight="1" x14ac:dyDescent="0.2">
      <c r="A26" s="59" t="s">
        <v>89</v>
      </c>
      <c r="C26" s="405" t="s">
        <v>5</v>
      </c>
      <c r="D26" s="404"/>
      <c r="E26" s="437" t="s">
        <v>100</v>
      </c>
      <c r="F26" s="437"/>
      <c r="G26" s="437"/>
      <c r="H26" s="437"/>
      <c r="I26" s="439" t="s">
        <v>57</v>
      </c>
      <c r="J26" s="440"/>
      <c r="K26" s="441"/>
      <c r="L26" s="441"/>
      <c r="M26" s="57" t="s">
        <v>8</v>
      </c>
      <c r="N26" s="441"/>
      <c r="O26" s="442"/>
    </row>
    <row r="27" spans="1:23" ht="30" customHeight="1" thickBot="1" x14ac:dyDescent="0.25">
      <c r="A27" s="59" t="s">
        <v>90</v>
      </c>
      <c r="C27" s="405" t="s">
        <v>21</v>
      </c>
      <c r="D27" s="404"/>
      <c r="E27" s="438"/>
      <c r="F27" s="438"/>
      <c r="G27" s="438"/>
      <c r="H27" s="438"/>
      <c r="I27" s="443" t="s">
        <v>56</v>
      </c>
      <c r="J27" s="444"/>
      <c r="K27" s="445"/>
      <c r="L27" s="445"/>
      <c r="M27" s="56" t="s">
        <v>8</v>
      </c>
      <c r="N27" s="445"/>
      <c r="O27" s="446"/>
      <c r="Q27" s="363" t="s">
        <v>78</v>
      </c>
      <c r="R27" s="363"/>
      <c r="S27" s="363"/>
      <c r="T27" s="363"/>
      <c r="U27" s="363"/>
      <c r="V27" s="363"/>
      <c r="W27" s="363"/>
    </row>
    <row r="28" spans="1:23" ht="30" customHeight="1" thickBot="1" x14ac:dyDescent="0.25">
      <c r="A28" s="59" t="s">
        <v>91</v>
      </c>
      <c r="C28" s="405" t="s">
        <v>20</v>
      </c>
      <c r="D28" s="404"/>
      <c r="E28" s="457" t="s">
        <v>100</v>
      </c>
      <c r="F28" s="457"/>
      <c r="G28" s="458"/>
      <c r="H28" s="459" t="s">
        <v>6</v>
      </c>
      <c r="I28" s="460"/>
      <c r="J28" s="461" t="s">
        <v>100</v>
      </c>
      <c r="K28" s="462"/>
      <c r="L28" s="463" t="s">
        <v>26</v>
      </c>
      <c r="M28" s="464"/>
      <c r="N28" s="465" t="s">
        <v>100</v>
      </c>
      <c r="O28" s="466"/>
    </row>
    <row r="29" spans="1:23" ht="30" customHeight="1" thickBot="1" x14ac:dyDescent="0.25">
      <c r="A29" s="59" t="s">
        <v>92</v>
      </c>
      <c r="C29" s="473" t="s">
        <v>29</v>
      </c>
      <c r="D29" s="474"/>
      <c r="E29" s="475" t="s">
        <v>51</v>
      </c>
      <c r="F29" s="476"/>
      <c r="G29" s="476"/>
      <c r="H29" s="477"/>
      <c r="I29" s="16"/>
      <c r="J29" s="26" t="s">
        <v>3</v>
      </c>
      <c r="K29" s="478" t="s">
        <v>50</v>
      </c>
      <c r="L29" s="479"/>
      <c r="M29" s="480"/>
      <c r="N29" s="16" t="s">
        <v>71</v>
      </c>
      <c r="O29" s="26" t="s">
        <v>3</v>
      </c>
      <c r="P29" s="25">
        <f>LEN(I29)</f>
        <v>0</v>
      </c>
      <c r="S29" s="392" t="str">
        <f>IF(P29=0,"必須項目ですので、在庫数のご入力をお願いします。","OK")</f>
        <v>必須項目ですので、在庫数のご入力をお願いします。</v>
      </c>
      <c r="T29" s="402"/>
      <c r="U29" s="402"/>
      <c r="V29" s="402"/>
      <c r="W29" s="402"/>
    </row>
    <row r="30" spans="1:23" ht="30" customHeight="1" thickBot="1" x14ac:dyDescent="0.25">
      <c r="A30" s="371" t="s">
        <v>93</v>
      </c>
      <c r="C30" s="431" t="s">
        <v>54</v>
      </c>
      <c r="D30" s="432"/>
      <c r="E30" s="447"/>
      <c r="F30" s="448"/>
      <c r="G30" s="448"/>
      <c r="H30" s="448"/>
      <c r="I30" s="448"/>
      <c r="J30" s="448"/>
      <c r="K30" s="448"/>
      <c r="L30" s="448"/>
      <c r="M30" s="448"/>
      <c r="N30" s="448"/>
      <c r="O30" s="449"/>
      <c r="P30" s="456">
        <f>LEN(E30)</f>
        <v>0</v>
      </c>
      <c r="Q30" s="412" t="s">
        <v>4</v>
      </c>
      <c r="R30" s="55"/>
    </row>
    <row r="31" spans="1:23" ht="30" customHeight="1" thickTop="1" thickBot="1" x14ac:dyDescent="0.25">
      <c r="A31" s="371"/>
      <c r="C31" s="433"/>
      <c r="D31" s="432"/>
      <c r="E31" s="450"/>
      <c r="F31" s="451"/>
      <c r="G31" s="451"/>
      <c r="H31" s="451"/>
      <c r="I31" s="451"/>
      <c r="J31" s="451"/>
      <c r="K31" s="451"/>
      <c r="L31" s="451"/>
      <c r="M31" s="451"/>
      <c r="N31" s="451"/>
      <c r="O31" s="452"/>
      <c r="P31" s="456">
        <f>LEN(E31)</f>
        <v>0</v>
      </c>
      <c r="Q31" s="385"/>
      <c r="R31" s="55"/>
    </row>
    <row r="32" spans="1:23" ht="30" customHeight="1" thickTop="1" thickBot="1" x14ac:dyDescent="0.25">
      <c r="A32" s="371"/>
      <c r="C32" s="433"/>
      <c r="D32" s="432"/>
      <c r="E32" s="453"/>
      <c r="F32" s="454"/>
      <c r="G32" s="454"/>
      <c r="H32" s="454"/>
      <c r="I32" s="454"/>
      <c r="J32" s="454"/>
      <c r="K32" s="454"/>
      <c r="L32" s="454"/>
      <c r="M32" s="454"/>
      <c r="N32" s="454"/>
      <c r="O32" s="455"/>
      <c r="P32" s="456">
        <f>LEN(E32)</f>
        <v>0</v>
      </c>
      <c r="Q32" s="385"/>
      <c r="R32" s="55"/>
    </row>
    <row r="33" spans="1:18" ht="30" customHeight="1" thickBot="1" x14ac:dyDescent="0.25">
      <c r="A33" s="371" t="s">
        <v>94</v>
      </c>
      <c r="C33" s="431" t="s">
        <v>77</v>
      </c>
      <c r="D33" s="432"/>
      <c r="E33" s="451"/>
      <c r="F33" s="451"/>
      <c r="G33" s="451"/>
      <c r="H33" s="451"/>
      <c r="I33" s="451"/>
      <c r="J33" s="451"/>
      <c r="K33" s="451"/>
      <c r="L33" s="451"/>
      <c r="M33" s="451"/>
      <c r="N33" s="451"/>
      <c r="O33" s="452"/>
      <c r="P33" s="384">
        <f>LEN(E33)</f>
        <v>0</v>
      </c>
      <c r="Q33" s="412" t="s">
        <v>4</v>
      </c>
      <c r="R33" s="55"/>
    </row>
    <row r="34" spans="1:18" ht="30" customHeight="1" thickTop="1" thickBot="1" x14ac:dyDescent="0.25">
      <c r="A34" s="371"/>
      <c r="C34" s="433"/>
      <c r="D34" s="432"/>
      <c r="E34" s="467"/>
      <c r="F34" s="467"/>
      <c r="G34" s="467"/>
      <c r="H34" s="467"/>
      <c r="I34" s="467"/>
      <c r="J34" s="467"/>
      <c r="K34" s="467"/>
      <c r="L34" s="467"/>
      <c r="M34" s="467"/>
      <c r="N34" s="467"/>
      <c r="O34" s="468"/>
      <c r="P34" s="384"/>
      <c r="Q34" s="385"/>
      <c r="R34" s="55"/>
    </row>
    <row r="35" spans="1:18" ht="30" customHeight="1" thickTop="1" thickBot="1" x14ac:dyDescent="0.25">
      <c r="A35" s="371"/>
      <c r="C35" s="433"/>
      <c r="D35" s="432"/>
      <c r="E35" s="467"/>
      <c r="F35" s="467"/>
      <c r="G35" s="467"/>
      <c r="H35" s="467"/>
      <c r="I35" s="467"/>
      <c r="J35" s="467"/>
      <c r="K35" s="467"/>
      <c r="L35" s="467"/>
      <c r="M35" s="467"/>
      <c r="N35" s="467"/>
      <c r="O35" s="468"/>
      <c r="P35" s="384"/>
      <c r="Q35" s="385"/>
      <c r="R35" s="55"/>
    </row>
    <row r="36" spans="1:18" ht="30" customHeight="1" thickTop="1" thickBot="1" x14ac:dyDescent="0.25">
      <c r="A36" s="371"/>
      <c r="C36" s="433"/>
      <c r="D36" s="432"/>
      <c r="E36" s="454"/>
      <c r="F36" s="454"/>
      <c r="G36" s="454"/>
      <c r="H36" s="454"/>
      <c r="I36" s="454"/>
      <c r="J36" s="454"/>
      <c r="K36" s="454"/>
      <c r="L36" s="454"/>
      <c r="M36" s="454"/>
      <c r="N36" s="454"/>
      <c r="O36" s="455"/>
      <c r="P36" s="384"/>
      <c r="Q36" s="385"/>
      <c r="R36" s="55"/>
    </row>
    <row r="37" spans="1:18" ht="30" customHeight="1" thickBot="1" x14ac:dyDescent="0.25">
      <c r="A37" s="59" t="s">
        <v>95</v>
      </c>
      <c r="C37" s="469" t="s">
        <v>42</v>
      </c>
      <c r="D37" s="470"/>
      <c r="E37" s="471" t="s">
        <v>71</v>
      </c>
      <c r="F37" s="471"/>
      <c r="G37" s="472"/>
      <c r="H37" s="35"/>
      <c r="I37" s="36"/>
      <c r="J37" s="36"/>
      <c r="K37" s="36"/>
      <c r="L37" s="36"/>
      <c r="M37" s="36"/>
      <c r="N37" s="36"/>
      <c r="O37" s="37"/>
    </row>
    <row r="38" spans="1:18" ht="27.75" customHeight="1" x14ac:dyDescent="0.2"/>
    <row r="39" spans="1:18" ht="27.75" customHeight="1" x14ac:dyDescent="0.2"/>
    <row r="40" spans="1:18" ht="27.75" customHeight="1" x14ac:dyDescent="0.2"/>
    <row r="41" spans="1:18" ht="27.75" customHeight="1" x14ac:dyDescent="0.2"/>
    <row r="42" spans="1:18" ht="27.75" customHeight="1" x14ac:dyDescent="0.2"/>
    <row r="43" spans="1:18" ht="27.75" customHeight="1" x14ac:dyDescent="0.2"/>
    <row r="44" spans="1:18" ht="27.75" customHeight="1" x14ac:dyDescent="0.2"/>
    <row r="45" spans="1:18" ht="27.75" customHeight="1" x14ac:dyDescent="0.2"/>
    <row r="46" spans="1:18" ht="27.75" customHeight="1" x14ac:dyDescent="0.2"/>
    <row r="47" spans="1:18" ht="27.75" customHeight="1" x14ac:dyDescent="0.2"/>
    <row r="48" spans="1:18" ht="27.75" customHeight="1" x14ac:dyDescent="0.2"/>
    <row r="49" ht="27.75" customHeight="1" x14ac:dyDescent="0.2"/>
    <row r="50" ht="27.75" customHeight="1" x14ac:dyDescent="0.2"/>
    <row r="51" ht="27.75" customHeight="1" x14ac:dyDescent="0.2"/>
    <row r="52" ht="27.75" customHeight="1" x14ac:dyDescent="0.2"/>
    <row r="53" ht="27.75" customHeight="1" x14ac:dyDescent="0.2"/>
    <row r="54" ht="27.75" customHeight="1" x14ac:dyDescent="0.2"/>
    <row r="55" ht="27.75" customHeight="1" x14ac:dyDescent="0.2"/>
    <row r="56" ht="27.75" customHeight="1" x14ac:dyDescent="0.2"/>
    <row r="57" ht="27.75" customHeight="1" x14ac:dyDescent="0.2"/>
    <row r="58" ht="27.75" customHeight="1" x14ac:dyDescent="0.2"/>
    <row r="59" ht="27.75" customHeight="1" x14ac:dyDescent="0.2"/>
    <row r="60" ht="27.75" customHeight="1" x14ac:dyDescent="0.2"/>
    <row r="61" ht="27.75" customHeight="1" x14ac:dyDescent="0.2"/>
    <row r="62" ht="27.75" customHeight="1" x14ac:dyDescent="0.2"/>
    <row r="63" ht="27.75" customHeight="1" x14ac:dyDescent="0.2"/>
    <row r="64" ht="27.75" customHeight="1" x14ac:dyDescent="0.2"/>
    <row r="65" ht="27.75" customHeight="1" x14ac:dyDescent="0.2"/>
    <row r="66" ht="27.75" customHeight="1" x14ac:dyDescent="0.2"/>
    <row r="67" ht="27.75" customHeight="1" x14ac:dyDescent="0.2"/>
    <row r="68" ht="27.75" customHeight="1" x14ac:dyDescent="0.2"/>
    <row r="69" ht="27.75" customHeight="1" x14ac:dyDescent="0.2"/>
    <row r="70" ht="27.75" customHeight="1" x14ac:dyDescent="0.2"/>
    <row r="71" ht="27.75" customHeight="1" x14ac:dyDescent="0.2"/>
    <row r="72" ht="27.75" customHeight="1" x14ac:dyDescent="0.2"/>
    <row r="73" ht="27.75" customHeight="1" x14ac:dyDescent="0.2"/>
    <row r="74" ht="27.75" customHeight="1" x14ac:dyDescent="0.2"/>
    <row r="75" ht="27.75" customHeight="1" x14ac:dyDescent="0.2"/>
    <row r="76" ht="27.75" customHeight="1" x14ac:dyDescent="0.2"/>
    <row r="77" ht="27.75" customHeight="1" x14ac:dyDescent="0.2"/>
    <row r="78" ht="27.75" customHeight="1" x14ac:dyDescent="0.2"/>
  </sheetData>
  <mergeCells count="105">
    <mergeCell ref="C29:D29"/>
    <mergeCell ref="E29:H29"/>
    <mergeCell ref="K29:M29"/>
    <mergeCell ref="A33:A36"/>
    <mergeCell ref="C33:D36"/>
    <mergeCell ref="E33:O36"/>
    <mergeCell ref="P33:P36"/>
    <mergeCell ref="Q33:Q36"/>
    <mergeCell ref="C37:D37"/>
    <mergeCell ref="E37:G37"/>
    <mergeCell ref="C28:D28"/>
    <mergeCell ref="E28:G28"/>
    <mergeCell ref="H28:I28"/>
    <mergeCell ref="J28:K28"/>
    <mergeCell ref="L28:M28"/>
    <mergeCell ref="N28:O28"/>
    <mergeCell ref="I27:J27"/>
    <mergeCell ref="K27:L27"/>
    <mergeCell ref="N27:O27"/>
    <mergeCell ref="S29:W29"/>
    <mergeCell ref="A30:A32"/>
    <mergeCell ref="C30:D32"/>
    <mergeCell ref="E30:O32"/>
    <mergeCell ref="P30:P32"/>
    <mergeCell ref="Q30:Q32"/>
    <mergeCell ref="Q27:W27"/>
    <mergeCell ref="E22:F22"/>
    <mergeCell ref="H22:O23"/>
    <mergeCell ref="P22:P23"/>
    <mergeCell ref="Q22:Q23"/>
    <mergeCell ref="C26:D26"/>
    <mergeCell ref="E26:H27"/>
    <mergeCell ref="I26:J26"/>
    <mergeCell ref="K26:L26"/>
    <mergeCell ref="N26:O26"/>
    <mergeCell ref="C27:D27"/>
    <mergeCell ref="S22:W23"/>
    <mergeCell ref="E23:F23"/>
    <mergeCell ref="A24:A25"/>
    <mergeCell ref="C24:D25"/>
    <mergeCell ref="E24:O25"/>
    <mergeCell ref="P24:P25"/>
    <mergeCell ref="Q24:Q25"/>
    <mergeCell ref="S24:W25"/>
    <mergeCell ref="A22:A23"/>
    <mergeCell ref="C22:D23"/>
    <mergeCell ref="A16:A19"/>
    <mergeCell ref="C16:D19"/>
    <mergeCell ref="E16:O19"/>
    <mergeCell ref="P16:P19"/>
    <mergeCell ref="Q16:Q19"/>
    <mergeCell ref="S16:W17"/>
    <mergeCell ref="S18:W19"/>
    <mergeCell ref="A20:A21"/>
    <mergeCell ref="C20:D21"/>
    <mergeCell ref="E20:O21"/>
    <mergeCell ref="P20:P21"/>
    <mergeCell ref="Q20:Q21"/>
    <mergeCell ref="S20:W21"/>
    <mergeCell ref="C13:D13"/>
    <mergeCell ref="E13:G13"/>
    <mergeCell ref="H13:I13"/>
    <mergeCell ref="K13:L13"/>
    <mergeCell ref="M13:N13"/>
    <mergeCell ref="S13:W13"/>
    <mergeCell ref="A14:A15"/>
    <mergeCell ref="C14:D15"/>
    <mergeCell ref="E14:O15"/>
    <mergeCell ref="P14:P15"/>
    <mergeCell ref="Q14:Q15"/>
    <mergeCell ref="S14:W14"/>
    <mergeCell ref="S15:W15"/>
    <mergeCell ref="S9:W9"/>
    <mergeCell ref="S10:W10"/>
    <mergeCell ref="A11:A12"/>
    <mergeCell ref="C11:D12"/>
    <mergeCell ref="E11:O12"/>
    <mergeCell ref="P11:P12"/>
    <mergeCell ref="Q11:Q12"/>
    <mergeCell ref="S11:W11"/>
    <mergeCell ref="S12:W12"/>
    <mergeCell ref="F5:H5"/>
    <mergeCell ref="I5:O5"/>
    <mergeCell ref="S5:W5"/>
    <mergeCell ref="F6:H6"/>
    <mergeCell ref="I6:O6"/>
    <mergeCell ref="S6:W6"/>
    <mergeCell ref="C8:O8"/>
    <mergeCell ref="A9:A10"/>
    <mergeCell ref="C9:D10"/>
    <mergeCell ref="E9:O10"/>
    <mergeCell ref="P9:P10"/>
    <mergeCell ref="Q9:Q10"/>
    <mergeCell ref="C1:D1"/>
    <mergeCell ref="Q1:W1"/>
    <mergeCell ref="C2:D2"/>
    <mergeCell ref="F2:H2"/>
    <mergeCell ref="I2:O2"/>
    <mergeCell ref="S2:W2"/>
    <mergeCell ref="F3:H3"/>
    <mergeCell ref="I3:O3"/>
    <mergeCell ref="S3:W3"/>
    <mergeCell ref="F4:H4"/>
    <mergeCell ref="I4:O4"/>
    <mergeCell ref="S4:W4"/>
  </mergeCells>
  <phoneticPr fontId="1"/>
  <conditionalFormatting sqref="S10:W10">
    <cfRule type="expression" dxfId="608" priority="21">
      <formula>$S$10="OK"</formula>
    </cfRule>
    <cfRule type="cellIs" dxfId="607" priority="32" operator="equal">
      <formula>"50文字以内で入力してください。"</formula>
    </cfRule>
  </conditionalFormatting>
  <conditionalFormatting sqref="S12:W12">
    <cfRule type="expression" dxfId="606" priority="19">
      <formula>$S$12="OK"</formula>
    </cfRule>
    <cfRule type="cellIs" dxfId="605" priority="31" operator="equal">
      <formula>"16文字以内で入力してください。"</formula>
    </cfRule>
  </conditionalFormatting>
  <conditionalFormatting sqref="S9:W9">
    <cfRule type="expression" dxfId="604" priority="22">
      <formula>$S$9="OK"</formula>
    </cfRule>
    <cfRule type="cellIs" dxfId="603" priority="30" operator="equal">
      <formula>"50文字以内で入力してください。"</formula>
    </cfRule>
  </conditionalFormatting>
  <conditionalFormatting sqref="E9">
    <cfRule type="expression" dxfId="602" priority="33">
      <formula>$P$9&gt;51</formula>
    </cfRule>
  </conditionalFormatting>
  <conditionalFormatting sqref="S11:W11">
    <cfRule type="expression" dxfId="601" priority="20">
      <formula>$S$11="OK"</formula>
    </cfRule>
    <cfRule type="cellIs" dxfId="600" priority="29" operator="equal">
      <formula>"50文字以内で入力してください。"</formula>
    </cfRule>
  </conditionalFormatting>
  <conditionalFormatting sqref="S15:W15">
    <cfRule type="expression" dxfId="599" priority="17">
      <formula>$S$15="OK"</formula>
    </cfRule>
    <cfRule type="cellIs" dxfId="598" priority="28" operator="equal">
      <formula>"50文字以内で入力してください。"</formula>
    </cfRule>
  </conditionalFormatting>
  <conditionalFormatting sqref="S14:W14 S22">
    <cfRule type="expression" dxfId="597" priority="18">
      <formula>$S$14="OK"</formula>
    </cfRule>
    <cfRule type="cellIs" dxfId="596" priority="27" operator="equal">
      <formula>"50文字以内で入力してください。"</formula>
    </cfRule>
  </conditionalFormatting>
  <conditionalFormatting sqref="E14:O15">
    <cfRule type="expression" dxfId="595" priority="26">
      <formula>$P$14&gt;51</formula>
    </cfRule>
  </conditionalFormatting>
  <conditionalFormatting sqref="E11">
    <cfRule type="expression" dxfId="594" priority="25">
      <formula>$P$11&gt;17</formula>
    </cfRule>
  </conditionalFormatting>
  <conditionalFormatting sqref="S18">
    <cfRule type="cellIs" dxfId="593" priority="24" operator="equal">
      <formula>"500文字以内で入力してください。"</formula>
    </cfRule>
  </conditionalFormatting>
  <conditionalFormatting sqref="S16">
    <cfRule type="cellIs" dxfId="592" priority="23" operator="equal">
      <formula>"50文字以内で入力してください。"</formula>
    </cfRule>
  </conditionalFormatting>
  <conditionalFormatting sqref="S16:W17">
    <cfRule type="expression" dxfId="591" priority="16">
      <formula>$S$16="OK"</formula>
    </cfRule>
  </conditionalFormatting>
  <conditionalFormatting sqref="S18:W19">
    <cfRule type="expression" dxfId="590" priority="15">
      <formula>$S$18="OK"</formula>
    </cfRule>
  </conditionalFormatting>
  <conditionalFormatting sqref="S20">
    <cfRule type="expression" dxfId="589" priority="13">
      <formula>$S$14="OK"</formula>
    </cfRule>
    <cfRule type="cellIs" dxfId="588" priority="14" operator="equal">
      <formula>"50文字以内で入力してください。"</formula>
    </cfRule>
  </conditionalFormatting>
  <conditionalFormatting sqref="S24">
    <cfRule type="expression" dxfId="587" priority="11">
      <formula>$S$24="OK"</formula>
    </cfRule>
    <cfRule type="cellIs" dxfId="586" priority="12" operator="equal">
      <formula>"50文字以内で入力してください。"</formula>
    </cfRule>
  </conditionalFormatting>
  <conditionalFormatting sqref="S13:W13">
    <cfRule type="expression" dxfId="585" priority="9">
      <formula>$S$13="OK"</formula>
    </cfRule>
    <cfRule type="cellIs" dxfId="584" priority="10" operator="equal">
      <formula>"50文字以内で入力してください。"</formula>
    </cfRule>
  </conditionalFormatting>
  <conditionalFormatting sqref="Q1:W1">
    <cfRule type="cellIs" dxfId="583" priority="8" operator="equal">
      <formula>"未記入の入力項目がございます。"</formula>
    </cfRule>
  </conditionalFormatting>
  <conditionalFormatting sqref="S29:W29">
    <cfRule type="expression" dxfId="582" priority="6">
      <formula>$S$29="OK"</formula>
    </cfRule>
    <cfRule type="cellIs" dxfId="581" priority="7" operator="equal">
      <formula>"50文字以内で入力してください。"</formula>
    </cfRule>
  </conditionalFormatting>
  <conditionalFormatting sqref="Q27:W27">
    <cfRule type="expression" dxfId="580" priority="5">
      <formula>$E$26="①通年取扱い"</formula>
    </cfRule>
  </conditionalFormatting>
  <conditionalFormatting sqref="K26:L26">
    <cfRule type="expression" dxfId="579" priority="4">
      <formula>$E$26="①通年取扱い"</formula>
    </cfRule>
  </conditionalFormatting>
  <conditionalFormatting sqref="K27:L27">
    <cfRule type="expression" dxfId="578" priority="3">
      <formula>$E$26="①通年取扱い"</formula>
    </cfRule>
  </conditionalFormatting>
  <conditionalFormatting sqref="N26:O26">
    <cfRule type="expression" dxfId="577" priority="2">
      <formula>$E$26="①通年取扱い"</formula>
    </cfRule>
  </conditionalFormatting>
  <conditionalFormatting sqref="N27:O27">
    <cfRule type="expression" dxfId="576" priority="1">
      <formula>$E$26="①通年取扱い"</formula>
    </cfRule>
  </conditionalFormatting>
  <dataValidations count="11">
    <dataValidation type="date" allowBlank="1" showInputMessage="1" showErrorMessage="1" error="2017/1/1以降の日付を入力してください。" sqref="K26:L27 N26:O27">
      <formula1>42736</formula1>
      <formula2>73050</formula2>
    </dataValidation>
    <dataValidation type="list" allowBlank="1" showInputMessage="1" sqref="I29">
      <formula1>"　,無制限,"</formula1>
    </dataValidation>
    <dataValidation type="list" allowBlank="1" showInputMessage="1" sqref="N29">
      <formula1>"　,制限無し,"</formula1>
    </dataValidation>
    <dataValidation type="list" allowBlank="1" showInputMessage="1" sqref="D3">
      <formula1>"　,サンプル撮影,"</formula1>
    </dataValidation>
    <dataValidation type="list" allowBlank="1" showInputMessage="1" showErrorMessage="1" sqref="E22:F22">
      <formula1>"　,賞味,消費,使用,提供,その他,"</formula1>
    </dataValidation>
    <dataValidation type="list" allowBlank="1" showInputMessage="1" showErrorMessage="1" sqref="G23">
      <formula1>"　,日,ヶ月,年,"</formula1>
    </dataValidation>
    <dataValidation type="list" allowBlank="1" showInputMessage="1" showErrorMessage="1" sqref="E26:H27">
      <formula1>"　　,①通年取扱い,②季節限定取扱い,"</formula1>
    </dataValidation>
    <dataValidation type="list" allowBlank="1" showInputMessage="1" showErrorMessage="1" sqref="J28:K28">
      <formula1>"　　,①～2kg未満,②2kg～5kg未満,③5kg～10kg未満,④10kg～20kg未満,⑤20kg～30kg未満,⑥30kg～50kg未満,"</formula1>
    </dataValidation>
    <dataValidation type="list" allowBlank="1" showInputMessage="1" showErrorMessage="1" sqref="E28:G28">
      <formula1>"　　,①通常便,②冷蔵便,③冷凍便,④その他,"</formula1>
    </dataValidation>
    <dataValidation type="list" allowBlank="1" showInputMessage="1" showErrorMessage="1" sqref="N28:O28">
      <formula1>"　　,①60cmサイズ,②80cmサイズ,③100cmサイズ,④140cmサイズ,⑤160cmサイズ,⑥160～260cmサイズ,"</formula1>
    </dataValidation>
    <dataValidation type="list" allowBlank="1" showInputMessage="1" showErrorMessage="1" sqref="E37:G37">
      <formula1>"　,加入済,未加入,"</formula1>
    </dataValidation>
  </dataValidations>
  <pageMargins left="0.7" right="0.7" top="0.75" bottom="0.75" header="0.3" footer="0.3"/>
  <pageSetup paperSize="9" scale="79" orientation="portrait" r:id="rId1"/>
  <rowBreaks count="1" manualBreakCount="1">
    <brk id="36" max="14" man="1"/>
  </rowBreaks>
  <colBreaks count="1" manualBreakCount="1">
    <brk id="1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79998168889431442"/>
  </sheetPr>
  <dimension ref="A1:W78"/>
  <sheetViews>
    <sheetView workbookViewId="0">
      <pane xSplit="2" ySplit="6" topLeftCell="C7" activePane="bottomRight" state="frozen"/>
      <selection activeCell="E9" sqref="E9:O10"/>
      <selection pane="topRight" activeCell="E9" sqref="E9:O10"/>
      <selection pane="bottomLeft" activeCell="E9" sqref="E9:O10"/>
      <selection pane="bottomRight" activeCell="E9" sqref="E9:O10"/>
    </sheetView>
  </sheetViews>
  <sheetFormatPr defaultRowHeight="13.2" x14ac:dyDescent="0.2"/>
  <cols>
    <col min="1" max="1" width="3.109375" style="59" customWidth="1"/>
    <col min="2" max="2" width="1.109375" style="17" customWidth="1"/>
    <col min="3" max="4" width="16.44140625" style="17" customWidth="1"/>
    <col min="5" max="5" width="3.6640625" style="17" customWidth="1"/>
    <col min="6" max="15" width="6.6640625" style="17" customWidth="1"/>
    <col min="16" max="16" width="6" style="17" customWidth="1"/>
    <col min="17" max="17" width="9.109375" style="18" bestFit="1" customWidth="1"/>
    <col min="18" max="18" width="2.6640625" style="18" customWidth="1"/>
    <col min="19" max="19" width="6" style="17" customWidth="1"/>
    <col min="20" max="16384" width="8.88671875" style="17"/>
  </cols>
  <sheetData>
    <row r="1" spans="1:23" ht="13.5" customHeight="1" thickBot="1" x14ac:dyDescent="0.25">
      <c r="C1" s="363"/>
      <c r="D1" s="363"/>
      <c r="Q1" s="364" t="str">
        <f>IF(S8=13," ","未記入の入力項目がございます。")</f>
        <v>未記入の入力項目がございます。</v>
      </c>
      <c r="R1" s="364"/>
      <c r="S1" s="364"/>
      <c r="T1" s="364"/>
      <c r="U1" s="364"/>
      <c r="V1" s="364"/>
      <c r="W1" s="364"/>
    </row>
    <row r="2" spans="1:23" ht="27.75" customHeight="1" thickBot="1" x14ac:dyDescent="0.25">
      <c r="C2" s="365" t="s">
        <v>70</v>
      </c>
      <c r="D2" s="365"/>
      <c r="F2" s="366" t="s">
        <v>67</v>
      </c>
      <c r="G2" s="367"/>
      <c r="H2" s="367"/>
      <c r="I2" s="368" t="e">
        <f>#REF!</f>
        <v>#REF!</v>
      </c>
      <c r="J2" s="369"/>
      <c r="K2" s="369"/>
      <c r="L2" s="369"/>
      <c r="M2" s="369"/>
      <c r="N2" s="369"/>
      <c r="O2" s="370"/>
      <c r="Q2" s="54" t="s">
        <v>58</v>
      </c>
      <c r="S2" s="371" t="s">
        <v>64</v>
      </c>
      <c r="T2" s="371"/>
      <c r="U2" s="371"/>
      <c r="V2" s="371"/>
      <c r="W2" s="371"/>
    </row>
    <row r="3" spans="1:23" ht="27.75" customHeight="1" thickBot="1" x14ac:dyDescent="0.25">
      <c r="C3" s="19" t="s">
        <v>43</v>
      </c>
      <c r="D3" s="38"/>
      <c r="F3" s="357" t="s">
        <v>47</v>
      </c>
      <c r="G3" s="358"/>
      <c r="H3" s="358"/>
      <c r="I3" s="359" t="e">
        <f>#REF!</f>
        <v>#REF!</v>
      </c>
      <c r="J3" s="360"/>
      <c r="K3" s="360"/>
      <c r="L3" s="360"/>
      <c r="M3" s="360"/>
      <c r="N3" s="360"/>
      <c r="O3" s="361"/>
      <c r="Q3" s="31"/>
      <c r="S3" s="362" t="s">
        <v>59</v>
      </c>
      <c r="T3" s="362"/>
      <c r="U3" s="362"/>
      <c r="V3" s="362"/>
      <c r="W3" s="362"/>
    </row>
    <row r="4" spans="1:23" ht="27.75" customHeight="1" thickBot="1" x14ac:dyDescent="0.25">
      <c r="C4" s="20" t="s">
        <v>44</v>
      </c>
      <c r="D4" s="27"/>
      <c r="F4" s="357" t="s">
        <v>48</v>
      </c>
      <c r="G4" s="358"/>
      <c r="H4" s="358"/>
      <c r="I4" s="359" t="e">
        <f>#REF!</f>
        <v>#REF!</v>
      </c>
      <c r="J4" s="360"/>
      <c r="K4" s="360"/>
      <c r="L4" s="360"/>
      <c r="M4" s="360"/>
      <c r="N4" s="360"/>
      <c r="O4" s="361"/>
      <c r="Q4" s="33"/>
      <c r="S4" s="362" t="s">
        <v>60</v>
      </c>
      <c r="T4" s="362"/>
      <c r="U4" s="362"/>
      <c r="V4" s="362"/>
      <c r="W4" s="362"/>
    </row>
    <row r="5" spans="1:23" ht="27.75" customHeight="1" thickBot="1" x14ac:dyDescent="0.25">
      <c r="C5" s="20" t="s">
        <v>45</v>
      </c>
      <c r="D5" s="27"/>
      <c r="F5" s="357" t="s">
        <v>49</v>
      </c>
      <c r="G5" s="358"/>
      <c r="H5" s="358"/>
      <c r="I5" s="359" t="e">
        <f>#REF!</f>
        <v>#REF!</v>
      </c>
      <c r="J5" s="360"/>
      <c r="K5" s="360"/>
      <c r="L5" s="360"/>
      <c r="M5" s="360"/>
      <c r="N5" s="360"/>
      <c r="O5" s="361"/>
      <c r="Q5" s="32"/>
      <c r="S5" s="362" t="s">
        <v>61</v>
      </c>
      <c r="T5" s="362"/>
      <c r="U5" s="362"/>
      <c r="V5" s="362"/>
      <c r="W5" s="362"/>
    </row>
    <row r="6" spans="1:23" ht="27.75" customHeight="1" thickBot="1" x14ac:dyDescent="0.25">
      <c r="C6" s="21" t="s">
        <v>46</v>
      </c>
      <c r="D6" s="28"/>
      <c r="F6" s="387" t="s">
        <v>55</v>
      </c>
      <c r="G6" s="388"/>
      <c r="H6" s="388"/>
      <c r="I6" s="389" t="e">
        <f>#REF!</f>
        <v>#REF!</v>
      </c>
      <c r="J6" s="390"/>
      <c r="K6" s="390"/>
      <c r="L6" s="390"/>
      <c r="M6" s="390"/>
      <c r="N6" s="390"/>
      <c r="O6" s="391"/>
      <c r="Q6" s="34"/>
      <c r="S6" s="362" t="s">
        <v>62</v>
      </c>
      <c r="T6" s="362"/>
      <c r="U6" s="362"/>
      <c r="V6" s="362"/>
      <c r="W6" s="362"/>
    </row>
    <row r="7" spans="1:23" ht="3.9" customHeight="1" x14ac:dyDescent="0.2">
      <c r="C7" s="40"/>
      <c r="D7" s="40"/>
      <c r="F7" s="41"/>
      <c r="G7" s="41"/>
      <c r="H7" s="41"/>
      <c r="I7" s="42"/>
      <c r="J7" s="43"/>
      <c r="K7" s="43"/>
      <c r="L7" s="43"/>
      <c r="M7" s="43"/>
      <c r="N7" s="43"/>
      <c r="O7" s="43"/>
      <c r="Q7" s="39"/>
      <c r="S7" s="58"/>
      <c r="T7" s="58"/>
      <c r="U7" s="58"/>
      <c r="V7" s="58"/>
      <c r="W7" s="58"/>
    </row>
    <row r="8" spans="1:23" ht="27.75" customHeight="1" thickBot="1" x14ac:dyDescent="0.25">
      <c r="C8" s="372" t="s">
        <v>80</v>
      </c>
      <c r="D8" s="373"/>
      <c r="E8" s="373"/>
      <c r="F8" s="373"/>
      <c r="G8" s="373"/>
      <c r="H8" s="373"/>
      <c r="I8" s="373"/>
      <c r="J8" s="373"/>
      <c r="K8" s="373"/>
      <c r="L8" s="373"/>
      <c r="M8" s="373"/>
      <c r="N8" s="373"/>
      <c r="O8" s="373"/>
      <c r="S8" s="45">
        <f>COUNTIF(S9:W29,"OK")</f>
        <v>4</v>
      </c>
    </row>
    <row r="9" spans="1:23" ht="15" customHeight="1" x14ac:dyDescent="0.2">
      <c r="A9" s="371" t="s">
        <v>81</v>
      </c>
      <c r="C9" s="374" t="s">
        <v>73</v>
      </c>
      <c r="D9" s="375"/>
      <c r="E9" s="378"/>
      <c r="F9" s="379"/>
      <c r="G9" s="379"/>
      <c r="H9" s="379"/>
      <c r="I9" s="379"/>
      <c r="J9" s="379"/>
      <c r="K9" s="379"/>
      <c r="L9" s="379"/>
      <c r="M9" s="379"/>
      <c r="N9" s="379"/>
      <c r="O9" s="380"/>
      <c r="P9" s="384">
        <f>LEN(E9)</f>
        <v>0</v>
      </c>
      <c r="Q9" s="385" t="s">
        <v>4</v>
      </c>
      <c r="S9" s="392" t="str">
        <f>IF(P9=0,"必須項目ですので、ご入力をお願いします。","OK")</f>
        <v>必須項目ですので、ご入力をお願いします。</v>
      </c>
      <c r="T9" s="393"/>
      <c r="U9" s="393"/>
      <c r="V9" s="393"/>
      <c r="W9" s="393"/>
    </row>
    <row r="10" spans="1:23" ht="15" customHeight="1" thickBot="1" x14ac:dyDescent="0.25">
      <c r="A10" s="371"/>
      <c r="C10" s="376"/>
      <c r="D10" s="377"/>
      <c r="E10" s="381"/>
      <c r="F10" s="382"/>
      <c r="G10" s="382"/>
      <c r="H10" s="382"/>
      <c r="I10" s="382"/>
      <c r="J10" s="382"/>
      <c r="K10" s="382"/>
      <c r="L10" s="382"/>
      <c r="M10" s="382"/>
      <c r="N10" s="382"/>
      <c r="O10" s="383"/>
      <c r="P10" s="384"/>
      <c r="Q10" s="386"/>
      <c r="R10" s="22"/>
      <c r="S10" s="394" t="str">
        <f>IF(P9&lt;51,"OK","50文字以内で入力してください。")</f>
        <v>OK</v>
      </c>
      <c r="T10" s="395"/>
      <c r="U10" s="395"/>
      <c r="V10" s="395"/>
      <c r="W10" s="395"/>
    </row>
    <row r="11" spans="1:23" ht="15" customHeight="1" x14ac:dyDescent="0.2">
      <c r="A11" s="371" t="s">
        <v>82</v>
      </c>
      <c r="C11" s="396" t="s">
        <v>74</v>
      </c>
      <c r="D11" s="397"/>
      <c r="E11" s="378"/>
      <c r="F11" s="379"/>
      <c r="G11" s="379"/>
      <c r="H11" s="379"/>
      <c r="I11" s="379"/>
      <c r="J11" s="379"/>
      <c r="K11" s="379"/>
      <c r="L11" s="379"/>
      <c r="M11" s="379"/>
      <c r="N11" s="379"/>
      <c r="O11" s="380"/>
      <c r="P11" s="384">
        <f>LEN(E11)</f>
        <v>0</v>
      </c>
      <c r="Q11" s="400" t="s">
        <v>4</v>
      </c>
      <c r="R11" s="22"/>
      <c r="S11" s="392" t="str">
        <f>IF(P11=0,"必須項目ですので、ご入力をお願いします。","OK")</f>
        <v>必須項目ですので、ご入力をお願いします。</v>
      </c>
      <c r="T11" s="402"/>
      <c r="U11" s="402"/>
      <c r="V11" s="402"/>
      <c r="W11" s="402"/>
    </row>
    <row r="12" spans="1:23" ht="15" customHeight="1" thickBot="1" x14ac:dyDescent="0.25">
      <c r="A12" s="371"/>
      <c r="C12" s="398"/>
      <c r="D12" s="399"/>
      <c r="E12" s="381"/>
      <c r="F12" s="382"/>
      <c r="G12" s="382"/>
      <c r="H12" s="382"/>
      <c r="I12" s="382"/>
      <c r="J12" s="382"/>
      <c r="K12" s="382"/>
      <c r="L12" s="382"/>
      <c r="M12" s="382"/>
      <c r="N12" s="382"/>
      <c r="O12" s="383"/>
      <c r="P12" s="384"/>
      <c r="Q12" s="401"/>
      <c r="R12" s="22"/>
      <c r="S12" s="394" t="str">
        <f>IF(P11&lt;17,"OK","16文字以内で入力してください。")</f>
        <v>OK</v>
      </c>
      <c r="T12" s="395"/>
      <c r="U12" s="395"/>
      <c r="V12" s="395"/>
      <c r="W12" s="395"/>
    </row>
    <row r="13" spans="1:23" ht="30" customHeight="1" thickBot="1" x14ac:dyDescent="0.25">
      <c r="A13" s="59" t="s">
        <v>83</v>
      </c>
      <c r="C13" s="403" t="s">
        <v>69</v>
      </c>
      <c r="D13" s="404"/>
      <c r="E13" s="413" t="s">
        <v>68</v>
      </c>
      <c r="F13" s="413"/>
      <c r="G13" s="413"/>
      <c r="H13" s="414"/>
      <c r="I13" s="414"/>
      <c r="J13" s="23" t="s">
        <v>0</v>
      </c>
      <c r="K13" s="415" t="s">
        <v>31</v>
      </c>
      <c r="L13" s="413"/>
      <c r="M13" s="416">
        <f>H13/1.08</f>
        <v>0</v>
      </c>
      <c r="N13" s="416"/>
      <c r="O13" s="24" t="s">
        <v>0</v>
      </c>
      <c r="P13" s="25">
        <f>LEN(H13)</f>
        <v>0</v>
      </c>
      <c r="S13" s="392" t="str">
        <f>IF(P13=0,"必須項目ですので、提供価格のご入力をお願いします。","OK")</f>
        <v>必須項目ですので、提供価格のご入力をお願いします。</v>
      </c>
      <c r="T13" s="402"/>
      <c r="U13" s="402"/>
      <c r="V13" s="402"/>
      <c r="W13" s="402"/>
    </row>
    <row r="14" spans="1:23" ht="30" customHeight="1" x14ac:dyDescent="0.2">
      <c r="A14" s="371" t="s">
        <v>84</v>
      </c>
      <c r="C14" s="403" t="s">
        <v>75</v>
      </c>
      <c r="D14" s="404"/>
      <c r="E14" s="406"/>
      <c r="F14" s="407"/>
      <c r="G14" s="407"/>
      <c r="H14" s="407"/>
      <c r="I14" s="407"/>
      <c r="J14" s="407"/>
      <c r="K14" s="407"/>
      <c r="L14" s="407"/>
      <c r="M14" s="407"/>
      <c r="N14" s="407"/>
      <c r="O14" s="408"/>
      <c r="P14" s="384">
        <f>LEN(E14)</f>
        <v>0</v>
      </c>
      <c r="Q14" s="412" t="s">
        <v>4</v>
      </c>
      <c r="R14" s="55"/>
      <c r="S14" s="392" t="str">
        <f>IF(P14=0,"必須項目ですので、ご入力をお願いします。","OK")</f>
        <v>必須項目ですので、ご入力をお願いします。</v>
      </c>
      <c r="T14" s="393"/>
      <c r="U14" s="393"/>
      <c r="V14" s="393"/>
      <c r="W14" s="393"/>
    </row>
    <row r="15" spans="1:23" ht="30" customHeight="1" thickBot="1" x14ac:dyDescent="0.25">
      <c r="A15" s="371"/>
      <c r="C15" s="405"/>
      <c r="D15" s="404"/>
      <c r="E15" s="409"/>
      <c r="F15" s="410"/>
      <c r="G15" s="410"/>
      <c r="H15" s="410"/>
      <c r="I15" s="410"/>
      <c r="J15" s="410"/>
      <c r="K15" s="410"/>
      <c r="L15" s="410"/>
      <c r="M15" s="410"/>
      <c r="N15" s="410"/>
      <c r="O15" s="411"/>
      <c r="P15" s="384"/>
      <c r="Q15" s="385"/>
      <c r="R15" s="55"/>
      <c r="S15" s="394" t="str">
        <f>IF(P14&lt;51,"OK","50文字以内で入力してください。")</f>
        <v>OK</v>
      </c>
      <c r="T15" s="395"/>
      <c r="U15" s="395"/>
      <c r="V15" s="395"/>
      <c r="W15" s="395"/>
    </row>
    <row r="16" spans="1:23" ht="30" customHeight="1" x14ac:dyDescent="0.2">
      <c r="A16" s="371" t="s">
        <v>85</v>
      </c>
      <c r="C16" s="403" t="s">
        <v>76</v>
      </c>
      <c r="D16" s="404"/>
      <c r="E16" s="419"/>
      <c r="F16" s="420"/>
      <c r="G16" s="420"/>
      <c r="H16" s="420"/>
      <c r="I16" s="420"/>
      <c r="J16" s="420"/>
      <c r="K16" s="420"/>
      <c r="L16" s="420"/>
      <c r="M16" s="420"/>
      <c r="N16" s="420"/>
      <c r="O16" s="421"/>
      <c r="P16" s="384">
        <f>LEN(E16)</f>
        <v>0</v>
      </c>
      <c r="Q16" s="428" t="s">
        <v>4</v>
      </c>
      <c r="R16" s="25"/>
      <c r="S16" s="402" t="str">
        <f>IF(P16=0,"必須項目ですので、ご入力をお願いします。","OK")</f>
        <v>必須項目ですので、ご入力をお願いします。</v>
      </c>
      <c r="T16" s="402"/>
      <c r="U16" s="402"/>
      <c r="V16" s="402"/>
      <c r="W16" s="402"/>
    </row>
    <row r="17" spans="1:23" ht="30" customHeight="1" x14ac:dyDescent="0.2">
      <c r="A17" s="371"/>
      <c r="C17" s="405"/>
      <c r="D17" s="404"/>
      <c r="E17" s="422"/>
      <c r="F17" s="423"/>
      <c r="G17" s="423"/>
      <c r="H17" s="423"/>
      <c r="I17" s="423"/>
      <c r="J17" s="423"/>
      <c r="K17" s="423"/>
      <c r="L17" s="423"/>
      <c r="M17" s="423"/>
      <c r="N17" s="423"/>
      <c r="O17" s="424"/>
      <c r="P17" s="384"/>
      <c r="Q17" s="428"/>
      <c r="R17" s="25"/>
      <c r="S17" s="402"/>
      <c r="T17" s="402"/>
      <c r="U17" s="402"/>
      <c r="V17" s="402"/>
      <c r="W17" s="402"/>
    </row>
    <row r="18" spans="1:23" ht="30" customHeight="1" x14ac:dyDescent="0.2">
      <c r="A18" s="371"/>
      <c r="C18" s="405"/>
      <c r="D18" s="404"/>
      <c r="E18" s="422"/>
      <c r="F18" s="423"/>
      <c r="G18" s="423"/>
      <c r="H18" s="423"/>
      <c r="I18" s="423"/>
      <c r="J18" s="423"/>
      <c r="K18" s="423"/>
      <c r="L18" s="423"/>
      <c r="M18" s="423"/>
      <c r="N18" s="423"/>
      <c r="O18" s="424"/>
      <c r="P18" s="384"/>
      <c r="Q18" s="428"/>
      <c r="R18" s="25"/>
      <c r="S18" s="429" t="str">
        <f>IF(P17&lt;510,"OK","500文字以内で入力してください。")</f>
        <v>OK</v>
      </c>
      <c r="T18" s="429"/>
      <c r="U18" s="429"/>
      <c r="V18" s="429"/>
      <c r="W18" s="429"/>
    </row>
    <row r="19" spans="1:23" ht="30" customHeight="1" thickBot="1" x14ac:dyDescent="0.25">
      <c r="A19" s="371"/>
      <c r="C19" s="405"/>
      <c r="D19" s="404"/>
      <c r="E19" s="425"/>
      <c r="F19" s="426"/>
      <c r="G19" s="426"/>
      <c r="H19" s="426"/>
      <c r="I19" s="426"/>
      <c r="J19" s="426"/>
      <c r="K19" s="426"/>
      <c r="L19" s="426"/>
      <c r="M19" s="426"/>
      <c r="N19" s="426"/>
      <c r="O19" s="427"/>
      <c r="P19" s="384"/>
      <c r="Q19" s="428"/>
      <c r="R19" s="25"/>
      <c r="S19" s="429"/>
      <c r="T19" s="429"/>
      <c r="U19" s="429"/>
      <c r="V19" s="429"/>
      <c r="W19" s="429"/>
    </row>
    <row r="20" spans="1:23" ht="30" customHeight="1" x14ac:dyDescent="0.2">
      <c r="A20" s="371" t="s">
        <v>86</v>
      </c>
      <c r="C20" s="403" t="s">
        <v>63</v>
      </c>
      <c r="D20" s="404"/>
      <c r="E20" s="407"/>
      <c r="F20" s="407"/>
      <c r="G20" s="407"/>
      <c r="H20" s="407"/>
      <c r="I20" s="407"/>
      <c r="J20" s="407"/>
      <c r="K20" s="407"/>
      <c r="L20" s="407"/>
      <c r="M20" s="407"/>
      <c r="N20" s="407"/>
      <c r="O20" s="408"/>
      <c r="P20" s="384">
        <f>LEN(E20)</f>
        <v>0</v>
      </c>
      <c r="Q20" s="412" t="s">
        <v>4</v>
      </c>
      <c r="R20" s="55"/>
      <c r="S20" s="392" t="str">
        <f>IF(P20=0,"必須項目ですので、ご入力をお願いします。","OK")</f>
        <v>必須項目ですので、ご入力をお願いします。</v>
      </c>
      <c r="T20" s="402"/>
      <c r="U20" s="402"/>
      <c r="V20" s="402"/>
      <c r="W20" s="402"/>
    </row>
    <row r="21" spans="1:23" ht="30" customHeight="1" thickBot="1" x14ac:dyDescent="0.25">
      <c r="A21" s="371"/>
      <c r="C21" s="405"/>
      <c r="D21" s="404"/>
      <c r="E21" s="417"/>
      <c r="F21" s="417"/>
      <c r="G21" s="417"/>
      <c r="H21" s="417"/>
      <c r="I21" s="417"/>
      <c r="J21" s="417"/>
      <c r="K21" s="417"/>
      <c r="L21" s="417"/>
      <c r="M21" s="417"/>
      <c r="N21" s="417"/>
      <c r="O21" s="418"/>
      <c r="P21" s="384"/>
      <c r="Q21" s="385"/>
      <c r="R21" s="55"/>
      <c r="S21" s="392"/>
      <c r="T21" s="402"/>
      <c r="U21" s="402"/>
      <c r="V21" s="402"/>
      <c r="W21" s="402"/>
    </row>
    <row r="22" spans="1:23" ht="30" customHeight="1" x14ac:dyDescent="0.2">
      <c r="A22" s="371" t="s">
        <v>87</v>
      </c>
      <c r="C22" s="431" t="s">
        <v>65</v>
      </c>
      <c r="D22" s="432"/>
      <c r="E22" s="434" t="s">
        <v>79</v>
      </c>
      <c r="F22" s="434"/>
      <c r="G22" s="29" t="s">
        <v>2</v>
      </c>
      <c r="H22" s="406"/>
      <c r="I22" s="407"/>
      <c r="J22" s="407"/>
      <c r="K22" s="407"/>
      <c r="L22" s="407"/>
      <c r="M22" s="407"/>
      <c r="N22" s="407"/>
      <c r="O22" s="408"/>
      <c r="P22" s="384">
        <f>LEN(E23)</f>
        <v>0</v>
      </c>
      <c r="Q22" s="435"/>
      <c r="R22" s="55"/>
      <c r="S22" s="392" t="str">
        <f>IF(P22=0,"必須項目ですので、ご入力をお願いします。","OK")</f>
        <v>必須項目ですので、ご入力をお願いします。</v>
      </c>
      <c r="T22" s="402"/>
      <c r="U22" s="402"/>
      <c r="V22" s="402"/>
      <c r="W22" s="402"/>
    </row>
    <row r="23" spans="1:23" ht="30" customHeight="1" thickBot="1" x14ac:dyDescent="0.25">
      <c r="A23" s="371"/>
      <c r="C23" s="433"/>
      <c r="D23" s="432"/>
      <c r="E23" s="430"/>
      <c r="F23" s="430"/>
      <c r="G23" s="30" t="s">
        <v>7</v>
      </c>
      <c r="H23" s="409"/>
      <c r="I23" s="410"/>
      <c r="J23" s="410"/>
      <c r="K23" s="410"/>
      <c r="L23" s="410"/>
      <c r="M23" s="410"/>
      <c r="N23" s="410"/>
      <c r="O23" s="411"/>
      <c r="P23" s="384"/>
      <c r="Q23" s="436"/>
      <c r="R23" s="55"/>
      <c r="S23" s="392"/>
      <c r="T23" s="402"/>
      <c r="U23" s="402"/>
      <c r="V23" s="402"/>
      <c r="W23" s="402"/>
    </row>
    <row r="24" spans="1:23" ht="30" customHeight="1" x14ac:dyDescent="0.2">
      <c r="A24" s="371" t="s">
        <v>88</v>
      </c>
      <c r="C24" s="431" t="s">
        <v>66</v>
      </c>
      <c r="D24" s="432"/>
      <c r="E24" s="417"/>
      <c r="F24" s="417"/>
      <c r="G24" s="417"/>
      <c r="H24" s="417"/>
      <c r="I24" s="417"/>
      <c r="J24" s="417"/>
      <c r="K24" s="417"/>
      <c r="L24" s="417"/>
      <c r="M24" s="417"/>
      <c r="N24" s="417"/>
      <c r="O24" s="418"/>
      <c r="P24" s="384">
        <f>LEN(E24)</f>
        <v>0</v>
      </c>
      <c r="Q24" s="412" t="s">
        <v>4</v>
      </c>
      <c r="R24" s="55"/>
      <c r="S24" s="392" t="str">
        <f>IF(P24=0,"必須項目ですので、ご入力をお願いします。","OK")</f>
        <v>必須項目ですので、ご入力をお願いします。</v>
      </c>
      <c r="T24" s="402"/>
      <c r="U24" s="402"/>
      <c r="V24" s="402"/>
      <c r="W24" s="402"/>
    </row>
    <row r="25" spans="1:23" ht="30" customHeight="1" thickBot="1" x14ac:dyDescent="0.25">
      <c r="A25" s="371"/>
      <c r="C25" s="433"/>
      <c r="D25" s="432"/>
      <c r="E25" s="410"/>
      <c r="F25" s="410"/>
      <c r="G25" s="410"/>
      <c r="H25" s="410"/>
      <c r="I25" s="410"/>
      <c r="J25" s="410"/>
      <c r="K25" s="410"/>
      <c r="L25" s="410"/>
      <c r="M25" s="410"/>
      <c r="N25" s="410"/>
      <c r="O25" s="411"/>
      <c r="P25" s="384"/>
      <c r="Q25" s="385"/>
      <c r="R25" s="55"/>
      <c r="S25" s="392"/>
      <c r="T25" s="402"/>
      <c r="U25" s="402"/>
      <c r="V25" s="402"/>
      <c r="W25" s="402"/>
    </row>
    <row r="26" spans="1:23" ht="30" customHeight="1" x14ac:dyDescent="0.2">
      <c r="A26" s="59" t="s">
        <v>89</v>
      </c>
      <c r="C26" s="405" t="s">
        <v>5</v>
      </c>
      <c r="D26" s="404"/>
      <c r="E26" s="437" t="s">
        <v>100</v>
      </c>
      <c r="F26" s="437"/>
      <c r="G26" s="437"/>
      <c r="H26" s="437"/>
      <c r="I26" s="439" t="s">
        <v>57</v>
      </c>
      <c r="J26" s="440"/>
      <c r="K26" s="441"/>
      <c r="L26" s="441"/>
      <c r="M26" s="57" t="s">
        <v>8</v>
      </c>
      <c r="N26" s="441"/>
      <c r="O26" s="442"/>
    </row>
    <row r="27" spans="1:23" ht="30" customHeight="1" thickBot="1" x14ac:dyDescent="0.25">
      <c r="A27" s="59" t="s">
        <v>90</v>
      </c>
      <c r="C27" s="405" t="s">
        <v>21</v>
      </c>
      <c r="D27" s="404"/>
      <c r="E27" s="438"/>
      <c r="F27" s="438"/>
      <c r="G27" s="438"/>
      <c r="H27" s="438"/>
      <c r="I27" s="443" t="s">
        <v>56</v>
      </c>
      <c r="J27" s="444"/>
      <c r="K27" s="445"/>
      <c r="L27" s="445"/>
      <c r="M27" s="56" t="s">
        <v>8</v>
      </c>
      <c r="N27" s="445"/>
      <c r="O27" s="446"/>
      <c r="Q27" s="363" t="s">
        <v>78</v>
      </c>
      <c r="R27" s="363"/>
      <c r="S27" s="363"/>
      <c r="T27" s="363"/>
      <c r="U27" s="363"/>
      <c r="V27" s="363"/>
      <c r="W27" s="363"/>
    </row>
    <row r="28" spans="1:23" ht="30" customHeight="1" thickBot="1" x14ac:dyDescent="0.25">
      <c r="A28" s="59" t="s">
        <v>91</v>
      </c>
      <c r="C28" s="405" t="s">
        <v>20</v>
      </c>
      <c r="D28" s="404"/>
      <c r="E28" s="457" t="s">
        <v>100</v>
      </c>
      <c r="F28" s="457"/>
      <c r="G28" s="458"/>
      <c r="H28" s="459" t="s">
        <v>6</v>
      </c>
      <c r="I28" s="460"/>
      <c r="J28" s="461" t="s">
        <v>100</v>
      </c>
      <c r="K28" s="462"/>
      <c r="L28" s="463" t="s">
        <v>26</v>
      </c>
      <c r="M28" s="464"/>
      <c r="N28" s="465" t="s">
        <v>100</v>
      </c>
      <c r="O28" s="466"/>
    </row>
    <row r="29" spans="1:23" ht="30" customHeight="1" thickBot="1" x14ac:dyDescent="0.25">
      <c r="A29" s="59" t="s">
        <v>92</v>
      </c>
      <c r="C29" s="473" t="s">
        <v>29</v>
      </c>
      <c r="D29" s="474"/>
      <c r="E29" s="475" t="s">
        <v>51</v>
      </c>
      <c r="F29" s="476"/>
      <c r="G29" s="476"/>
      <c r="H29" s="477"/>
      <c r="I29" s="16"/>
      <c r="J29" s="26" t="s">
        <v>3</v>
      </c>
      <c r="K29" s="478" t="s">
        <v>50</v>
      </c>
      <c r="L29" s="479"/>
      <c r="M29" s="480"/>
      <c r="N29" s="16" t="s">
        <v>71</v>
      </c>
      <c r="O29" s="26" t="s">
        <v>3</v>
      </c>
      <c r="P29" s="25">
        <f>LEN(I29)</f>
        <v>0</v>
      </c>
      <c r="S29" s="392" t="str">
        <f>IF(P29=0,"必須項目ですので、在庫数のご入力をお願いします。","OK")</f>
        <v>必須項目ですので、在庫数のご入力をお願いします。</v>
      </c>
      <c r="T29" s="402"/>
      <c r="U29" s="402"/>
      <c r="V29" s="402"/>
      <c r="W29" s="402"/>
    </row>
    <row r="30" spans="1:23" ht="30" customHeight="1" thickBot="1" x14ac:dyDescent="0.25">
      <c r="A30" s="371" t="s">
        <v>93</v>
      </c>
      <c r="C30" s="431" t="s">
        <v>54</v>
      </c>
      <c r="D30" s="432"/>
      <c r="E30" s="447"/>
      <c r="F30" s="448"/>
      <c r="G30" s="448"/>
      <c r="H30" s="448"/>
      <c r="I30" s="448"/>
      <c r="J30" s="448"/>
      <c r="K30" s="448"/>
      <c r="L30" s="448"/>
      <c r="M30" s="448"/>
      <c r="N30" s="448"/>
      <c r="O30" s="449"/>
      <c r="P30" s="456">
        <f>LEN(E30)</f>
        <v>0</v>
      </c>
      <c r="Q30" s="412" t="s">
        <v>4</v>
      </c>
      <c r="R30" s="55"/>
    </row>
    <row r="31" spans="1:23" ht="30" customHeight="1" thickTop="1" thickBot="1" x14ac:dyDescent="0.25">
      <c r="A31" s="371"/>
      <c r="C31" s="433"/>
      <c r="D31" s="432"/>
      <c r="E31" s="450"/>
      <c r="F31" s="451"/>
      <c r="G31" s="451"/>
      <c r="H31" s="451"/>
      <c r="I31" s="451"/>
      <c r="J31" s="451"/>
      <c r="K31" s="451"/>
      <c r="L31" s="451"/>
      <c r="M31" s="451"/>
      <c r="N31" s="451"/>
      <c r="O31" s="452"/>
      <c r="P31" s="456">
        <f>LEN(E31)</f>
        <v>0</v>
      </c>
      <c r="Q31" s="385"/>
      <c r="R31" s="55"/>
    </row>
    <row r="32" spans="1:23" ht="30" customHeight="1" thickTop="1" thickBot="1" x14ac:dyDescent="0.25">
      <c r="A32" s="371"/>
      <c r="C32" s="433"/>
      <c r="D32" s="432"/>
      <c r="E32" s="453"/>
      <c r="F32" s="454"/>
      <c r="G32" s="454"/>
      <c r="H32" s="454"/>
      <c r="I32" s="454"/>
      <c r="J32" s="454"/>
      <c r="K32" s="454"/>
      <c r="L32" s="454"/>
      <c r="M32" s="454"/>
      <c r="N32" s="454"/>
      <c r="O32" s="455"/>
      <c r="P32" s="456">
        <f>LEN(E32)</f>
        <v>0</v>
      </c>
      <c r="Q32" s="385"/>
      <c r="R32" s="55"/>
    </row>
    <row r="33" spans="1:18" ht="30" customHeight="1" thickBot="1" x14ac:dyDescent="0.25">
      <c r="A33" s="371" t="s">
        <v>94</v>
      </c>
      <c r="C33" s="431" t="s">
        <v>77</v>
      </c>
      <c r="D33" s="432"/>
      <c r="E33" s="451"/>
      <c r="F33" s="451"/>
      <c r="G33" s="451"/>
      <c r="H33" s="451"/>
      <c r="I33" s="451"/>
      <c r="J33" s="451"/>
      <c r="K33" s="451"/>
      <c r="L33" s="451"/>
      <c r="M33" s="451"/>
      <c r="N33" s="451"/>
      <c r="O33" s="452"/>
      <c r="P33" s="384">
        <f>LEN(E33)</f>
        <v>0</v>
      </c>
      <c r="Q33" s="412" t="s">
        <v>4</v>
      </c>
      <c r="R33" s="55"/>
    </row>
    <row r="34" spans="1:18" ht="30" customHeight="1" thickTop="1" thickBot="1" x14ac:dyDescent="0.25">
      <c r="A34" s="371"/>
      <c r="C34" s="433"/>
      <c r="D34" s="432"/>
      <c r="E34" s="467"/>
      <c r="F34" s="467"/>
      <c r="G34" s="467"/>
      <c r="H34" s="467"/>
      <c r="I34" s="467"/>
      <c r="J34" s="467"/>
      <c r="K34" s="467"/>
      <c r="L34" s="467"/>
      <c r="M34" s="467"/>
      <c r="N34" s="467"/>
      <c r="O34" s="468"/>
      <c r="P34" s="384"/>
      <c r="Q34" s="385"/>
      <c r="R34" s="55"/>
    </row>
    <row r="35" spans="1:18" ht="30" customHeight="1" thickTop="1" thickBot="1" x14ac:dyDescent="0.25">
      <c r="A35" s="371"/>
      <c r="C35" s="433"/>
      <c r="D35" s="432"/>
      <c r="E35" s="467"/>
      <c r="F35" s="467"/>
      <c r="G35" s="467"/>
      <c r="H35" s="467"/>
      <c r="I35" s="467"/>
      <c r="J35" s="467"/>
      <c r="K35" s="467"/>
      <c r="L35" s="467"/>
      <c r="M35" s="467"/>
      <c r="N35" s="467"/>
      <c r="O35" s="468"/>
      <c r="P35" s="384"/>
      <c r="Q35" s="385"/>
      <c r="R35" s="55"/>
    </row>
    <row r="36" spans="1:18" ht="30" customHeight="1" thickTop="1" thickBot="1" x14ac:dyDescent="0.25">
      <c r="A36" s="371"/>
      <c r="C36" s="433"/>
      <c r="D36" s="432"/>
      <c r="E36" s="454"/>
      <c r="F36" s="454"/>
      <c r="G36" s="454"/>
      <c r="H36" s="454"/>
      <c r="I36" s="454"/>
      <c r="J36" s="454"/>
      <c r="K36" s="454"/>
      <c r="L36" s="454"/>
      <c r="M36" s="454"/>
      <c r="N36" s="454"/>
      <c r="O36" s="455"/>
      <c r="P36" s="384"/>
      <c r="Q36" s="385"/>
      <c r="R36" s="55"/>
    </row>
    <row r="37" spans="1:18" ht="30" customHeight="1" thickBot="1" x14ac:dyDescent="0.25">
      <c r="A37" s="59" t="s">
        <v>95</v>
      </c>
      <c r="C37" s="469" t="s">
        <v>42</v>
      </c>
      <c r="D37" s="470"/>
      <c r="E37" s="471" t="s">
        <v>71</v>
      </c>
      <c r="F37" s="471"/>
      <c r="G37" s="472"/>
      <c r="H37" s="35"/>
      <c r="I37" s="36"/>
      <c r="J37" s="36"/>
      <c r="K37" s="36"/>
      <c r="L37" s="36"/>
      <c r="M37" s="36"/>
      <c r="N37" s="36"/>
      <c r="O37" s="37"/>
    </row>
    <row r="38" spans="1:18" ht="27.75" customHeight="1" x14ac:dyDescent="0.2"/>
    <row r="39" spans="1:18" ht="27.75" customHeight="1" x14ac:dyDescent="0.2"/>
    <row r="40" spans="1:18" ht="27.75" customHeight="1" x14ac:dyDescent="0.2"/>
    <row r="41" spans="1:18" ht="27.75" customHeight="1" x14ac:dyDescent="0.2"/>
    <row r="42" spans="1:18" ht="27.75" customHeight="1" x14ac:dyDescent="0.2"/>
    <row r="43" spans="1:18" ht="27.75" customHeight="1" x14ac:dyDescent="0.2"/>
    <row r="44" spans="1:18" ht="27.75" customHeight="1" x14ac:dyDescent="0.2"/>
    <row r="45" spans="1:18" ht="27.75" customHeight="1" x14ac:dyDescent="0.2"/>
    <row r="46" spans="1:18" ht="27.75" customHeight="1" x14ac:dyDescent="0.2"/>
    <row r="47" spans="1:18" ht="27.75" customHeight="1" x14ac:dyDescent="0.2"/>
    <row r="48" spans="1:18" ht="27.75" customHeight="1" x14ac:dyDescent="0.2"/>
    <row r="49" ht="27.75" customHeight="1" x14ac:dyDescent="0.2"/>
    <row r="50" ht="27.75" customHeight="1" x14ac:dyDescent="0.2"/>
    <row r="51" ht="27.75" customHeight="1" x14ac:dyDescent="0.2"/>
    <row r="52" ht="27.75" customHeight="1" x14ac:dyDescent="0.2"/>
    <row r="53" ht="27.75" customHeight="1" x14ac:dyDescent="0.2"/>
    <row r="54" ht="27.75" customHeight="1" x14ac:dyDescent="0.2"/>
    <row r="55" ht="27.75" customHeight="1" x14ac:dyDescent="0.2"/>
    <row r="56" ht="27.75" customHeight="1" x14ac:dyDescent="0.2"/>
    <row r="57" ht="27.75" customHeight="1" x14ac:dyDescent="0.2"/>
    <row r="58" ht="27.75" customHeight="1" x14ac:dyDescent="0.2"/>
    <row r="59" ht="27.75" customHeight="1" x14ac:dyDescent="0.2"/>
    <row r="60" ht="27.75" customHeight="1" x14ac:dyDescent="0.2"/>
    <row r="61" ht="27.75" customHeight="1" x14ac:dyDescent="0.2"/>
    <row r="62" ht="27.75" customHeight="1" x14ac:dyDescent="0.2"/>
    <row r="63" ht="27.75" customHeight="1" x14ac:dyDescent="0.2"/>
    <row r="64" ht="27.75" customHeight="1" x14ac:dyDescent="0.2"/>
    <row r="65" ht="27.75" customHeight="1" x14ac:dyDescent="0.2"/>
    <row r="66" ht="27.75" customHeight="1" x14ac:dyDescent="0.2"/>
    <row r="67" ht="27.75" customHeight="1" x14ac:dyDescent="0.2"/>
    <row r="68" ht="27.75" customHeight="1" x14ac:dyDescent="0.2"/>
    <row r="69" ht="27.75" customHeight="1" x14ac:dyDescent="0.2"/>
    <row r="70" ht="27.75" customHeight="1" x14ac:dyDescent="0.2"/>
    <row r="71" ht="27.75" customHeight="1" x14ac:dyDescent="0.2"/>
    <row r="72" ht="27.75" customHeight="1" x14ac:dyDescent="0.2"/>
    <row r="73" ht="27.75" customHeight="1" x14ac:dyDescent="0.2"/>
    <row r="74" ht="27.75" customHeight="1" x14ac:dyDescent="0.2"/>
    <row r="75" ht="27.75" customHeight="1" x14ac:dyDescent="0.2"/>
    <row r="76" ht="27.75" customHeight="1" x14ac:dyDescent="0.2"/>
    <row r="77" ht="27.75" customHeight="1" x14ac:dyDescent="0.2"/>
    <row r="78" ht="27.75" customHeight="1" x14ac:dyDescent="0.2"/>
  </sheetData>
  <mergeCells count="105">
    <mergeCell ref="C29:D29"/>
    <mergeCell ref="E29:H29"/>
    <mergeCell ref="K29:M29"/>
    <mergeCell ref="A33:A36"/>
    <mergeCell ref="C33:D36"/>
    <mergeCell ref="E33:O36"/>
    <mergeCell ref="P33:P36"/>
    <mergeCell ref="Q33:Q36"/>
    <mergeCell ref="C37:D37"/>
    <mergeCell ref="E37:G37"/>
    <mergeCell ref="C28:D28"/>
    <mergeCell ref="E28:G28"/>
    <mergeCell ref="H28:I28"/>
    <mergeCell ref="J28:K28"/>
    <mergeCell ref="L28:M28"/>
    <mergeCell ref="N28:O28"/>
    <mergeCell ref="I27:J27"/>
    <mergeCell ref="K27:L27"/>
    <mergeCell ref="N27:O27"/>
    <mergeCell ref="S29:W29"/>
    <mergeCell ref="A30:A32"/>
    <mergeCell ref="C30:D32"/>
    <mergeCell ref="E30:O32"/>
    <mergeCell ref="P30:P32"/>
    <mergeCell ref="Q30:Q32"/>
    <mergeCell ref="Q27:W27"/>
    <mergeCell ref="E22:F22"/>
    <mergeCell ref="H22:O23"/>
    <mergeCell ref="P22:P23"/>
    <mergeCell ref="Q22:Q23"/>
    <mergeCell ref="C26:D26"/>
    <mergeCell ref="E26:H27"/>
    <mergeCell ref="I26:J26"/>
    <mergeCell ref="K26:L26"/>
    <mergeCell ref="N26:O26"/>
    <mergeCell ref="C27:D27"/>
    <mergeCell ref="S22:W23"/>
    <mergeCell ref="E23:F23"/>
    <mergeCell ref="A24:A25"/>
    <mergeCell ref="C24:D25"/>
    <mergeCell ref="E24:O25"/>
    <mergeCell ref="P24:P25"/>
    <mergeCell ref="Q24:Q25"/>
    <mergeCell ref="S24:W25"/>
    <mergeCell ref="A22:A23"/>
    <mergeCell ref="C22:D23"/>
    <mergeCell ref="A16:A19"/>
    <mergeCell ref="C16:D19"/>
    <mergeCell ref="E16:O19"/>
    <mergeCell ref="P16:P19"/>
    <mergeCell ref="Q16:Q19"/>
    <mergeCell ref="S16:W17"/>
    <mergeCell ref="S18:W19"/>
    <mergeCell ref="A20:A21"/>
    <mergeCell ref="C20:D21"/>
    <mergeCell ref="E20:O21"/>
    <mergeCell ref="P20:P21"/>
    <mergeCell ref="Q20:Q21"/>
    <mergeCell ref="S20:W21"/>
    <mergeCell ref="C13:D13"/>
    <mergeCell ref="E13:G13"/>
    <mergeCell ref="H13:I13"/>
    <mergeCell ref="K13:L13"/>
    <mergeCell ref="M13:N13"/>
    <mergeCell ref="S13:W13"/>
    <mergeCell ref="A14:A15"/>
    <mergeCell ref="C14:D15"/>
    <mergeCell ref="E14:O15"/>
    <mergeCell ref="P14:P15"/>
    <mergeCell ref="Q14:Q15"/>
    <mergeCell ref="S14:W14"/>
    <mergeCell ref="S15:W15"/>
    <mergeCell ref="S9:W9"/>
    <mergeCell ref="S10:W10"/>
    <mergeCell ref="A11:A12"/>
    <mergeCell ref="C11:D12"/>
    <mergeCell ref="E11:O12"/>
    <mergeCell ref="P11:P12"/>
    <mergeCell ref="Q11:Q12"/>
    <mergeCell ref="S11:W11"/>
    <mergeCell ref="S12:W12"/>
    <mergeCell ref="F5:H5"/>
    <mergeCell ref="I5:O5"/>
    <mergeCell ref="S5:W5"/>
    <mergeCell ref="F6:H6"/>
    <mergeCell ref="I6:O6"/>
    <mergeCell ref="S6:W6"/>
    <mergeCell ref="C8:O8"/>
    <mergeCell ref="A9:A10"/>
    <mergeCell ref="C9:D10"/>
    <mergeCell ref="E9:O10"/>
    <mergeCell ref="P9:P10"/>
    <mergeCell ref="Q9:Q10"/>
    <mergeCell ref="C1:D1"/>
    <mergeCell ref="Q1:W1"/>
    <mergeCell ref="C2:D2"/>
    <mergeCell ref="F2:H2"/>
    <mergeCell ref="I2:O2"/>
    <mergeCell ref="S2:W2"/>
    <mergeCell ref="F3:H3"/>
    <mergeCell ref="I3:O3"/>
    <mergeCell ref="S3:W3"/>
    <mergeCell ref="F4:H4"/>
    <mergeCell ref="I4:O4"/>
    <mergeCell ref="S4:W4"/>
  </mergeCells>
  <phoneticPr fontId="1"/>
  <conditionalFormatting sqref="S10:W10">
    <cfRule type="expression" dxfId="575" priority="21">
      <formula>$S$10="OK"</formula>
    </cfRule>
    <cfRule type="cellIs" dxfId="574" priority="32" operator="equal">
      <formula>"50文字以内で入力してください。"</formula>
    </cfRule>
  </conditionalFormatting>
  <conditionalFormatting sqref="S12:W12">
    <cfRule type="expression" dxfId="573" priority="19">
      <formula>$S$12="OK"</formula>
    </cfRule>
    <cfRule type="cellIs" dxfId="572" priority="31" operator="equal">
      <formula>"16文字以内で入力してください。"</formula>
    </cfRule>
  </conditionalFormatting>
  <conditionalFormatting sqref="S9:W9">
    <cfRule type="expression" dxfId="571" priority="22">
      <formula>$S$9="OK"</formula>
    </cfRule>
    <cfRule type="cellIs" dxfId="570" priority="30" operator="equal">
      <formula>"50文字以内で入力してください。"</formula>
    </cfRule>
  </conditionalFormatting>
  <conditionalFormatting sqref="E9">
    <cfRule type="expression" dxfId="569" priority="33">
      <formula>$P$9&gt;51</formula>
    </cfRule>
  </conditionalFormatting>
  <conditionalFormatting sqref="S11:W11">
    <cfRule type="expression" dxfId="568" priority="20">
      <formula>$S$11="OK"</formula>
    </cfRule>
    <cfRule type="cellIs" dxfId="567" priority="29" operator="equal">
      <formula>"50文字以内で入力してください。"</formula>
    </cfRule>
  </conditionalFormatting>
  <conditionalFormatting sqref="S15:W15">
    <cfRule type="expression" dxfId="566" priority="17">
      <formula>$S$15="OK"</formula>
    </cfRule>
    <cfRule type="cellIs" dxfId="565" priority="28" operator="equal">
      <formula>"50文字以内で入力してください。"</formula>
    </cfRule>
  </conditionalFormatting>
  <conditionalFormatting sqref="S14:W14 S22">
    <cfRule type="expression" dxfId="564" priority="18">
      <formula>$S$14="OK"</formula>
    </cfRule>
    <cfRule type="cellIs" dxfId="563" priority="27" operator="equal">
      <formula>"50文字以内で入力してください。"</formula>
    </cfRule>
  </conditionalFormatting>
  <conditionalFormatting sqref="E14:O15">
    <cfRule type="expression" dxfId="562" priority="26">
      <formula>$P$14&gt;51</formula>
    </cfRule>
  </conditionalFormatting>
  <conditionalFormatting sqref="E11">
    <cfRule type="expression" dxfId="561" priority="25">
      <formula>$P$11&gt;17</formula>
    </cfRule>
  </conditionalFormatting>
  <conditionalFormatting sqref="S18">
    <cfRule type="cellIs" dxfId="560" priority="24" operator="equal">
      <formula>"500文字以内で入力してください。"</formula>
    </cfRule>
  </conditionalFormatting>
  <conditionalFormatting sqref="S16">
    <cfRule type="cellIs" dxfId="559" priority="23" operator="equal">
      <formula>"50文字以内で入力してください。"</formula>
    </cfRule>
  </conditionalFormatting>
  <conditionalFormatting sqref="S16:W17">
    <cfRule type="expression" dxfId="558" priority="16">
      <formula>$S$16="OK"</formula>
    </cfRule>
  </conditionalFormatting>
  <conditionalFormatting sqref="S18:W19">
    <cfRule type="expression" dxfId="557" priority="15">
      <formula>$S$18="OK"</formula>
    </cfRule>
  </conditionalFormatting>
  <conditionalFormatting sqref="S20">
    <cfRule type="expression" dxfId="556" priority="13">
      <formula>$S$14="OK"</formula>
    </cfRule>
    <cfRule type="cellIs" dxfId="555" priority="14" operator="equal">
      <formula>"50文字以内で入力してください。"</formula>
    </cfRule>
  </conditionalFormatting>
  <conditionalFormatting sqref="S24">
    <cfRule type="expression" dxfId="554" priority="11">
      <formula>$S$24="OK"</formula>
    </cfRule>
    <cfRule type="cellIs" dxfId="553" priority="12" operator="equal">
      <formula>"50文字以内で入力してください。"</formula>
    </cfRule>
  </conditionalFormatting>
  <conditionalFormatting sqref="S13:W13">
    <cfRule type="expression" dxfId="552" priority="9">
      <formula>$S$13="OK"</formula>
    </cfRule>
    <cfRule type="cellIs" dxfId="551" priority="10" operator="equal">
      <formula>"50文字以内で入力してください。"</formula>
    </cfRule>
  </conditionalFormatting>
  <conditionalFormatting sqref="Q1:W1">
    <cfRule type="cellIs" dxfId="550" priority="8" operator="equal">
      <formula>"未記入の入力項目がございます。"</formula>
    </cfRule>
  </conditionalFormatting>
  <conditionalFormatting sqref="S29:W29">
    <cfRule type="expression" dxfId="549" priority="6">
      <formula>$S$29="OK"</formula>
    </cfRule>
    <cfRule type="cellIs" dxfId="548" priority="7" operator="equal">
      <formula>"50文字以内で入力してください。"</formula>
    </cfRule>
  </conditionalFormatting>
  <conditionalFormatting sqref="Q27:W27">
    <cfRule type="expression" dxfId="547" priority="5">
      <formula>$E$26="①通年取扱い"</formula>
    </cfRule>
  </conditionalFormatting>
  <conditionalFormatting sqref="K26:L26">
    <cfRule type="expression" dxfId="546" priority="4">
      <formula>$E$26="①通年取扱い"</formula>
    </cfRule>
  </conditionalFormatting>
  <conditionalFormatting sqref="K27:L27">
    <cfRule type="expression" dxfId="545" priority="3">
      <formula>$E$26="①通年取扱い"</formula>
    </cfRule>
  </conditionalFormatting>
  <conditionalFormatting sqref="N26:O26">
    <cfRule type="expression" dxfId="544" priority="2">
      <formula>$E$26="①通年取扱い"</formula>
    </cfRule>
  </conditionalFormatting>
  <conditionalFormatting sqref="N27:O27">
    <cfRule type="expression" dxfId="543" priority="1">
      <formula>$E$26="①通年取扱い"</formula>
    </cfRule>
  </conditionalFormatting>
  <dataValidations count="11">
    <dataValidation type="list" allowBlank="1" showInputMessage="1" sqref="N29">
      <formula1>"　,制限無し,"</formula1>
    </dataValidation>
    <dataValidation type="list" allowBlank="1" showInputMessage="1" sqref="I29">
      <formula1>"　,無制限,"</formula1>
    </dataValidation>
    <dataValidation type="date" allowBlank="1" showInputMessage="1" showErrorMessage="1" error="2017/1/1以降の日付を入力してください。" sqref="K26:L27 N26:O27">
      <formula1>42736</formula1>
      <formula2>73050</formula2>
    </dataValidation>
    <dataValidation type="list" allowBlank="1" showInputMessage="1" sqref="D3">
      <formula1>"　,サンプル撮影,"</formula1>
    </dataValidation>
    <dataValidation type="list" allowBlank="1" showInputMessage="1" showErrorMessage="1" sqref="E22:F22">
      <formula1>"　,賞味,消費,使用,提供,その他,"</formula1>
    </dataValidation>
    <dataValidation type="list" allowBlank="1" showInputMessage="1" showErrorMessage="1" sqref="G23">
      <formula1>"　,日,ヶ月,年,"</formula1>
    </dataValidation>
    <dataValidation type="list" allowBlank="1" showInputMessage="1" showErrorMessage="1" sqref="E26:H27">
      <formula1>"　　,①通年取扱い,②季節限定取扱い,"</formula1>
    </dataValidation>
    <dataValidation type="list" allowBlank="1" showInputMessage="1" showErrorMessage="1" sqref="J28:K28">
      <formula1>"　　,①～2kg未満,②2kg～5kg未満,③5kg～10kg未満,④10kg～20kg未満,⑤20kg～30kg未満,⑥30kg～50kg未満,"</formula1>
    </dataValidation>
    <dataValidation type="list" allowBlank="1" showInputMessage="1" showErrorMessage="1" sqref="E28:G28">
      <formula1>"　　,①通常便,②冷蔵便,③冷凍便,④その他,"</formula1>
    </dataValidation>
    <dataValidation type="list" allowBlank="1" showInputMessage="1" showErrorMessage="1" sqref="N28:O28">
      <formula1>"　　,①60cmサイズ,②80cmサイズ,③100cmサイズ,④140cmサイズ,⑤160cmサイズ,⑥160～260cmサイズ,"</formula1>
    </dataValidation>
    <dataValidation type="list" allowBlank="1" showInputMessage="1" showErrorMessage="1" sqref="E37:G37">
      <formula1>"　,加入済,未加入,"</formula1>
    </dataValidation>
  </dataValidations>
  <pageMargins left="0.7" right="0.7" top="0.75" bottom="0.75" header="0.3" footer="0.3"/>
  <pageSetup paperSize="9" scale="79" orientation="portrait" r:id="rId1"/>
  <rowBreaks count="1" manualBreakCount="1">
    <brk id="36" max="14" man="1"/>
  </rowBreaks>
  <colBreaks count="1" manualBreakCount="1">
    <brk id="15"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79998168889431442"/>
  </sheetPr>
  <dimension ref="A1:W78"/>
  <sheetViews>
    <sheetView workbookViewId="0">
      <pane xSplit="2" ySplit="6" topLeftCell="C7" activePane="bottomRight" state="frozen"/>
      <selection activeCell="E9" sqref="E9:O10"/>
      <selection pane="topRight" activeCell="E9" sqref="E9:O10"/>
      <selection pane="bottomLeft" activeCell="E9" sqref="E9:O10"/>
      <selection pane="bottomRight" activeCell="E9" sqref="E9:O10"/>
    </sheetView>
  </sheetViews>
  <sheetFormatPr defaultRowHeight="13.2" x14ac:dyDescent="0.2"/>
  <cols>
    <col min="1" max="1" width="3.109375" style="59" customWidth="1"/>
    <col min="2" max="2" width="1.109375" style="17" customWidth="1"/>
    <col min="3" max="4" width="16.44140625" style="17" customWidth="1"/>
    <col min="5" max="5" width="3.6640625" style="17" customWidth="1"/>
    <col min="6" max="15" width="6.6640625" style="17" customWidth="1"/>
    <col min="16" max="16" width="6" style="17" customWidth="1"/>
    <col min="17" max="17" width="9.109375" style="18" bestFit="1" customWidth="1"/>
    <col min="18" max="18" width="2.6640625" style="18" customWidth="1"/>
    <col min="19" max="19" width="6" style="17" customWidth="1"/>
    <col min="20" max="16384" width="8.88671875" style="17"/>
  </cols>
  <sheetData>
    <row r="1" spans="1:23" ht="13.5" customHeight="1" thickBot="1" x14ac:dyDescent="0.25">
      <c r="C1" s="363"/>
      <c r="D1" s="363"/>
      <c r="Q1" s="364" t="str">
        <f>IF(S8=13," ","未記入の入力項目がございます。")</f>
        <v>未記入の入力項目がございます。</v>
      </c>
      <c r="R1" s="364"/>
      <c r="S1" s="364"/>
      <c r="T1" s="364"/>
      <c r="U1" s="364"/>
      <c r="V1" s="364"/>
      <c r="W1" s="364"/>
    </row>
    <row r="2" spans="1:23" ht="27.75" customHeight="1" thickBot="1" x14ac:dyDescent="0.25">
      <c r="C2" s="365" t="s">
        <v>70</v>
      </c>
      <c r="D2" s="365"/>
      <c r="F2" s="366" t="s">
        <v>67</v>
      </c>
      <c r="G2" s="367"/>
      <c r="H2" s="367"/>
      <c r="I2" s="368" t="e">
        <f>#REF!</f>
        <v>#REF!</v>
      </c>
      <c r="J2" s="369"/>
      <c r="K2" s="369"/>
      <c r="L2" s="369"/>
      <c r="M2" s="369"/>
      <c r="N2" s="369"/>
      <c r="O2" s="370"/>
      <c r="Q2" s="54" t="s">
        <v>58</v>
      </c>
      <c r="S2" s="371" t="s">
        <v>64</v>
      </c>
      <c r="T2" s="371"/>
      <c r="U2" s="371"/>
      <c r="V2" s="371"/>
      <c r="W2" s="371"/>
    </row>
    <row r="3" spans="1:23" ht="27.75" customHeight="1" thickBot="1" x14ac:dyDescent="0.25">
      <c r="C3" s="19" t="s">
        <v>43</v>
      </c>
      <c r="D3" s="38"/>
      <c r="F3" s="357" t="s">
        <v>47</v>
      </c>
      <c r="G3" s="358"/>
      <c r="H3" s="358"/>
      <c r="I3" s="359" t="e">
        <f>#REF!</f>
        <v>#REF!</v>
      </c>
      <c r="J3" s="360"/>
      <c r="K3" s="360"/>
      <c r="L3" s="360"/>
      <c r="M3" s="360"/>
      <c r="N3" s="360"/>
      <c r="O3" s="361"/>
      <c r="Q3" s="31"/>
      <c r="S3" s="362" t="s">
        <v>59</v>
      </c>
      <c r="T3" s="362"/>
      <c r="U3" s="362"/>
      <c r="V3" s="362"/>
      <c r="W3" s="362"/>
    </row>
    <row r="4" spans="1:23" ht="27.75" customHeight="1" thickBot="1" x14ac:dyDescent="0.25">
      <c r="C4" s="20" t="s">
        <v>44</v>
      </c>
      <c r="D4" s="27"/>
      <c r="F4" s="357" t="s">
        <v>48</v>
      </c>
      <c r="G4" s="358"/>
      <c r="H4" s="358"/>
      <c r="I4" s="359" t="e">
        <f>#REF!</f>
        <v>#REF!</v>
      </c>
      <c r="J4" s="360"/>
      <c r="K4" s="360"/>
      <c r="L4" s="360"/>
      <c r="M4" s="360"/>
      <c r="N4" s="360"/>
      <c r="O4" s="361"/>
      <c r="Q4" s="33"/>
      <c r="S4" s="362" t="s">
        <v>60</v>
      </c>
      <c r="T4" s="362"/>
      <c r="U4" s="362"/>
      <c r="V4" s="362"/>
      <c r="W4" s="362"/>
    </row>
    <row r="5" spans="1:23" ht="27.75" customHeight="1" thickBot="1" x14ac:dyDescent="0.25">
      <c r="C5" s="20" t="s">
        <v>45</v>
      </c>
      <c r="D5" s="27"/>
      <c r="F5" s="357" t="s">
        <v>49</v>
      </c>
      <c r="G5" s="358"/>
      <c r="H5" s="358"/>
      <c r="I5" s="359" t="e">
        <f>#REF!</f>
        <v>#REF!</v>
      </c>
      <c r="J5" s="360"/>
      <c r="K5" s="360"/>
      <c r="L5" s="360"/>
      <c r="M5" s="360"/>
      <c r="N5" s="360"/>
      <c r="O5" s="361"/>
      <c r="Q5" s="32"/>
      <c r="S5" s="362" t="s">
        <v>61</v>
      </c>
      <c r="T5" s="362"/>
      <c r="U5" s="362"/>
      <c r="V5" s="362"/>
      <c r="W5" s="362"/>
    </row>
    <row r="6" spans="1:23" ht="27.75" customHeight="1" thickBot="1" x14ac:dyDescent="0.25">
      <c r="C6" s="21" t="s">
        <v>46</v>
      </c>
      <c r="D6" s="28"/>
      <c r="F6" s="387" t="s">
        <v>55</v>
      </c>
      <c r="G6" s="388"/>
      <c r="H6" s="388"/>
      <c r="I6" s="389" t="e">
        <f>#REF!</f>
        <v>#REF!</v>
      </c>
      <c r="J6" s="390"/>
      <c r="K6" s="390"/>
      <c r="L6" s="390"/>
      <c r="M6" s="390"/>
      <c r="N6" s="390"/>
      <c r="O6" s="391"/>
      <c r="Q6" s="34"/>
      <c r="S6" s="362" t="s">
        <v>62</v>
      </c>
      <c r="T6" s="362"/>
      <c r="U6" s="362"/>
      <c r="V6" s="362"/>
      <c r="W6" s="362"/>
    </row>
    <row r="7" spans="1:23" ht="3.9" customHeight="1" x14ac:dyDescent="0.2">
      <c r="C7" s="40"/>
      <c r="D7" s="40"/>
      <c r="F7" s="41"/>
      <c r="G7" s="41"/>
      <c r="H7" s="41"/>
      <c r="I7" s="42"/>
      <c r="J7" s="43"/>
      <c r="K7" s="43"/>
      <c r="L7" s="43"/>
      <c r="M7" s="43"/>
      <c r="N7" s="43"/>
      <c r="O7" s="43"/>
      <c r="Q7" s="39"/>
      <c r="S7" s="58"/>
      <c r="T7" s="58"/>
      <c r="U7" s="58"/>
      <c r="V7" s="58"/>
      <c r="W7" s="58"/>
    </row>
    <row r="8" spans="1:23" ht="27.75" customHeight="1" thickBot="1" x14ac:dyDescent="0.25">
      <c r="C8" s="372" t="s">
        <v>80</v>
      </c>
      <c r="D8" s="373"/>
      <c r="E8" s="373"/>
      <c r="F8" s="373"/>
      <c r="G8" s="373"/>
      <c r="H8" s="373"/>
      <c r="I8" s="373"/>
      <c r="J8" s="373"/>
      <c r="K8" s="373"/>
      <c r="L8" s="373"/>
      <c r="M8" s="373"/>
      <c r="N8" s="373"/>
      <c r="O8" s="373"/>
      <c r="S8" s="45">
        <f>COUNTIF(S9:W29,"OK")</f>
        <v>4</v>
      </c>
    </row>
    <row r="9" spans="1:23" ht="15" customHeight="1" x14ac:dyDescent="0.2">
      <c r="A9" s="371" t="s">
        <v>81</v>
      </c>
      <c r="C9" s="374" t="s">
        <v>73</v>
      </c>
      <c r="D9" s="375"/>
      <c r="E9" s="378"/>
      <c r="F9" s="379"/>
      <c r="G9" s="379"/>
      <c r="H9" s="379"/>
      <c r="I9" s="379"/>
      <c r="J9" s="379"/>
      <c r="K9" s="379"/>
      <c r="L9" s="379"/>
      <c r="M9" s="379"/>
      <c r="N9" s="379"/>
      <c r="O9" s="380"/>
      <c r="P9" s="384">
        <f>LEN(E9)</f>
        <v>0</v>
      </c>
      <c r="Q9" s="385" t="s">
        <v>4</v>
      </c>
      <c r="S9" s="392" t="str">
        <f>IF(P9=0,"必須項目ですので、ご入力をお願いします。","OK")</f>
        <v>必須項目ですので、ご入力をお願いします。</v>
      </c>
      <c r="T9" s="393"/>
      <c r="U9" s="393"/>
      <c r="V9" s="393"/>
      <c r="W9" s="393"/>
    </row>
    <row r="10" spans="1:23" ht="15" customHeight="1" thickBot="1" x14ac:dyDescent="0.25">
      <c r="A10" s="371"/>
      <c r="C10" s="376"/>
      <c r="D10" s="377"/>
      <c r="E10" s="381"/>
      <c r="F10" s="382"/>
      <c r="G10" s="382"/>
      <c r="H10" s="382"/>
      <c r="I10" s="382"/>
      <c r="J10" s="382"/>
      <c r="K10" s="382"/>
      <c r="L10" s="382"/>
      <c r="M10" s="382"/>
      <c r="N10" s="382"/>
      <c r="O10" s="383"/>
      <c r="P10" s="384"/>
      <c r="Q10" s="386"/>
      <c r="R10" s="22"/>
      <c r="S10" s="394" t="str">
        <f>IF(P9&lt;51,"OK","50文字以内で入力してください。")</f>
        <v>OK</v>
      </c>
      <c r="T10" s="395"/>
      <c r="U10" s="395"/>
      <c r="V10" s="395"/>
      <c r="W10" s="395"/>
    </row>
    <row r="11" spans="1:23" ht="15" customHeight="1" x14ac:dyDescent="0.2">
      <c r="A11" s="371" t="s">
        <v>82</v>
      </c>
      <c r="C11" s="396" t="s">
        <v>74</v>
      </c>
      <c r="D11" s="397"/>
      <c r="E11" s="378"/>
      <c r="F11" s="379"/>
      <c r="G11" s="379"/>
      <c r="H11" s="379"/>
      <c r="I11" s="379"/>
      <c r="J11" s="379"/>
      <c r="K11" s="379"/>
      <c r="L11" s="379"/>
      <c r="M11" s="379"/>
      <c r="N11" s="379"/>
      <c r="O11" s="380"/>
      <c r="P11" s="384">
        <f>LEN(E11)</f>
        <v>0</v>
      </c>
      <c r="Q11" s="400" t="s">
        <v>4</v>
      </c>
      <c r="R11" s="22"/>
      <c r="S11" s="392" t="str">
        <f>IF(P11=0,"必須項目ですので、ご入力をお願いします。","OK")</f>
        <v>必須項目ですので、ご入力をお願いします。</v>
      </c>
      <c r="T11" s="402"/>
      <c r="U11" s="402"/>
      <c r="V11" s="402"/>
      <c r="W11" s="402"/>
    </row>
    <row r="12" spans="1:23" ht="15" customHeight="1" thickBot="1" x14ac:dyDescent="0.25">
      <c r="A12" s="371"/>
      <c r="C12" s="398"/>
      <c r="D12" s="399"/>
      <c r="E12" s="381"/>
      <c r="F12" s="382"/>
      <c r="G12" s="382"/>
      <c r="H12" s="382"/>
      <c r="I12" s="382"/>
      <c r="J12" s="382"/>
      <c r="K12" s="382"/>
      <c r="L12" s="382"/>
      <c r="M12" s="382"/>
      <c r="N12" s="382"/>
      <c r="O12" s="383"/>
      <c r="P12" s="384"/>
      <c r="Q12" s="401"/>
      <c r="R12" s="22"/>
      <c r="S12" s="394" t="str">
        <f>IF(P11&lt;17,"OK","16文字以内で入力してください。")</f>
        <v>OK</v>
      </c>
      <c r="T12" s="395"/>
      <c r="U12" s="395"/>
      <c r="V12" s="395"/>
      <c r="W12" s="395"/>
    </row>
    <row r="13" spans="1:23" ht="30" customHeight="1" thickBot="1" x14ac:dyDescent="0.25">
      <c r="A13" s="59" t="s">
        <v>83</v>
      </c>
      <c r="C13" s="403" t="s">
        <v>69</v>
      </c>
      <c r="D13" s="404"/>
      <c r="E13" s="413" t="s">
        <v>68</v>
      </c>
      <c r="F13" s="413"/>
      <c r="G13" s="413"/>
      <c r="H13" s="414"/>
      <c r="I13" s="414"/>
      <c r="J13" s="23" t="s">
        <v>0</v>
      </c>
      <c r="K13" s="415" t="s">
        <v>31</v>
      </c>
      <c r="L13" s="413"/>
      <c r="M13" s="416">
        <f>H13/1.08</f>
        <v>0</v>
      </c>
      <c r="N13" s="416"/>
      <c r="O13" s="24" t="s">
        <v>0</v>
      </c>
      <c r="P13" s="25">
        <f>LEN(H13)</f>
        <v>0</v>
      </c>
      <c r="S13" s="392" t="str">
        <f>IF(P13=0,"必須項目ですので、提供価格のご入力をお願いします。","OK")</f>
        <v>必須項目ですので、提供価格のご入力をお願いします。</v>
      </c>
      <c r="T13" s="402"/>
      <c r="U13" s="402"/>
      <c r="V13" s="402"/>
      <c r="W13" s="402"/>
    </row>
    <row r="14" spans="1:23" ht="30" customHeight="1" x14ac:dyDescent="0.2">
      <c r="A14" s="371" t="s">
        <v>84</v>
      </c>
      <c r="C14" s="403" t="s">
        <v>75</v>
      </c>
      <c r="D14" s="404"/>
      <c r="E14" s="406"/>
      <c r="F14" s="407"/>
      <c r="G14" s="407"/>
      <c r="H14" s="407"/>
      <c r="I14" s="407"/>
      <c r="J14" s="407"/>
      <c r="K14" s="407"/>
      <c r="L14" s="407"/>
      <c r="M14" s="407"/>
      <c r="N14" s="407"/>
      <c r="O14" s="408"/>
      <c r="P14" s="384">
        <f>LEN(E14)</f>
        <v>0</v>
      </c>
      <c r="Q14" s="412" t="s">
        <v>4</v>
      </c>
      <c r="R14" s="55"/>
      <c r="S14" s="392" t="str">
        <f>IF(P14=0,"必須項目ですので、ご入力をお願いします。","OK")</f>
        <v>必須項目ですので、ご入力をお願いします。</v>
      </c>
      <c r="T14" s="393"/>
      <c r="U14" s="393"/>
      <c r="V14" s="393"/>
      <c r="W14" s="393"/>
    </row>
    <row r="15" spans="1:23" ht="30" customHeight="1" thickBot="1" x14ac:dyDescent="0.25">
      <c r="A15" s="371"/>
      <c r="C15" s="405"/>
      <c r="D15" s="404"/>
      <c r="E15" s="409"/>
      <c r="F15" s="410"/>
      <c r="G15" s="410"/>
      <c r="H15" s="410"/>
      <c r="I15" s="410"/>
      <c r="J15" s="410"/>
      <c r="K15" s="410"/>
      <c r="L15" s="410"/>
      <c r="M15" s="410"/>
      <c r="N15" s="410"/>
      <c r="O15" s="411"/>
      <c r="P15" s="384"/>
      <c r="Q15" s="385"/>
      <c r="R15" s="55"/>
      <c r="S15" s="394" t="str">
        <f>IF(P14&lt;51,"OK","50文字以内で入力してください。")</f>
        <v>OK</v>
      </c>
      <c r="T15" s="395"/>
      <c r="U15" s="395"/>
      <c r="V15" s="395"/>
      <c r="W15" s="395"/>
    </row>
    <row r="16" spans="1:23" ht="30" customHeight="1" x14ac:dyDescent="0.2">
      <c r="A16" s="371" t="s">
        <v>85</v>
      </c>
      <c r="C16" s="403" t="s">
        <v>76</v>
      </c>
      <c r="D16" s="404"/>
      <c r="E16" s="419"/>
      <c r="F16" s="420"/>
      <c r="G16" s="420"/>
      <c r="H16" s="420"/>
      <c r="I16" s="420"/>
      <c r="J16" s="420"/>
      <c r="K16" s="420"/>
      <c r="L16" s="420"/>
      <c r="M16" s="420"/>
      <c r="N16" s="420"/>
      <c r="O16" s="421"/>
      <c r="P16" s="384">
        <f>LEN(E16)</f>
        <v>0</v>
      </c>
      <c r="Q16" s="428" t="s">
        <v>4</v>
      </c>
      <c r="R16" s="25"/>
      <c r="S16" s="402" t="str">
        <f>IF(P16=0,"必須項目ですので、ご入力をお願いします。","OK")</f>
        <v>必須項目ですので、ご入力をお願いします。</v>
      </c>
      <c r="T16" s="402"/>
      <c r="U16" s="402"/>
      <c r="V16" s="402"/>
      <c r="W16" s="402"/>
    </row>
    <row r="17" spans="1:23" ht="30" customHeight="1" x14ac:dyDescent="0.2">
      <c r="A17" s="371"/>
      <c r="C17" s="405"/>
      <c r="D17" s="404"/>
      <c r="E17" s="422"/>
      <c r="F17" s="423"/>
      <c r="G17" s="423"/>
      <c r="H17" s="423"/>
      <c r="I17" s="423"/>
      <c r="J17" s="423"/>
      <c r="K17" s="423"/>
      <c r="L17" s="423"/>
      <c r="M17" s="423"/>
      <c r="N17" s="423"/>
      <c r="O17" s="424"/>
      <c r="P17" s="384"/>
      <c r="Q17" s="428"/>
      <c r="R17" s="25"/>
      <c r="S17" s="402"/>
      <c r="T17" s="402"/>
      <c r="U17" s="402"/>
      <c r="V17" s="402"/>
      <c r="W17" s="402"/>
    </row>
    <row r="18" spans="1:23" ht="30" customHeight="1" x14ac:dyDescent="0.2">
      <c r="A18" s="371"/>
      <c r="C18" s="405"/>
      <c r="D18" s="404"/>
      <c r="E18" s="422"/>
      <c r="F18" s="423"/>
      <c r="G18" s="423"/>
      <c r="H18" s="423"/>
      <c r="I18" s="423"/>
      <c r="J18" s="423"/>
      <c r="K18" s="423"/>
      <c r="L18" s="423"/>
      <c r="M18" s="423"/>
      <c r="N18" s="423"/>
      <c r="O18" s="424"/>
      <c r="P18" s="384"/>
      <c r="Q18" s="428"/>
      <c r="R18" s="25"/>
      <c r="S18" s="429" t="str">
        <f>IF(P17&lt;510,"OK","500文字以内で入力してください。")</f>
        <v>OK</v>
      </c>
      <c r="T18" s="429"/>
      <c r="U18" s="429"/>
      <c r="V18" s="429"/>
      <c r="W18" s="429"/>
    </row>
    <row r="19" spans="1:23" ht="30" customHeight="1" thickBot="1" x14ac:dyDescent="0.25">
      <c r="A19" s="371"/>
      <c r="C19" s="405"/>
      <c r="D19" s="404"/>
      <c r="E19" s="425"/>
      <c r="F19" s="426"/>
      <c r="G19" s="426"/>
      <c r="H19" s="426"/>
      <c r="I19" s="426"/>
      <c r="J19" s="426"/>
      <c r="K19" s="426"/>
      <c r="L19" s="426"/>
      <c r="M19" s="426"/>
      <c r="N19" s="426"/>
      <c r="O19" s="427"/>
      <c r="P19" s="384"/>
      <c r="Q19" s="428"/>
      <c r="R19" s="25"/>
      <c r="S19" s="429"/>
      <c r="T19" s="429"/>
      <c r="U19" s="429"/>
      <c r="V19" s="429"/>
      <c r="W19" s="429"/>
    </row>
    <row r="20" spans="1:23" ht="30" customHeight="1" x14ac:dyDescent="0.2">
      <c r="A20" s="371" t="s">
        <v>86</v>
      </c>
      <c r="C20" s="403" t="s">
        <v>63</v>
      </c>
      <c r="D20" s="404"/>
      <c r="E20" s="407"/>
      <c r="F20" s="407"/>
      <c r="G20" s="407"/>
      <c r="H20" s="407"/>
      <c r="I20" s="407"/>
      <c r="J20" s="407"/>
      <c r="K20" s="407"/>
      <c r="L20" s="407"/>
      <c r="M20" s="407"/>
      <c r="N20" s="407"/>
      <c r="O20" s="408"/>
      <c r="P20" s="384">
        <f>LEN(E20)</f>
        <v>0</v>
      </c>
      <c r="Q20" s="412" t="s">
        <v>4</v>
      </c>
      <c r="R20" s="55"/>
      <c r="S20" s="392" t="str">
        <f>IF(P20=0,"必須項目ですので、ご入力をお願いします。","OK")</f>
        <v>必須項目ですので、ご入力をお願いします。</v>
      </c>
      <c r="T20" s="402"/>
      <c r="U20" s="402"/>
      <c r="V20" s="402"/>
      <c r="W20" s="402"/>
    </row>
    <row r="21" spans="1:23" ht="30" customHeight="1" thickBot="1" x14ac:dyDescent="0.25">
      <c r="A21" s="371"/>
      <c r="C21" s="405"/>
      <c r="D21" s="404"/>
      <c r="E21" s="417"/>
      <c r="F21" s="417"/>
      <c r="G21" s="417"/>
      <c r="H21" s="417"/>
      <c r="I21" s="417"/>
      <c r="J21" s="417"/>
      <c r="K21" s="417"/>
      <c r="L21" s="417"/>
      <c r="M21" s="417"/>
      <c r="N21" s="417"/>
      <c r="O21" s="418"/>
      <c r="P21" s="384"/>
      <c r="Q21" s="385"/>
      <c r="R21" s="55"/>
      <c r="S21" s="392"/>
      <c r="T21" s="402"/>
      <c r="U21" s="402"/>
      <c r="V21" s="402"/>
      <c r="W21" s="402"/>
    </row>
    <row r="22" spans="1:23" ht="30" customHeight="1" x14ac:dyDescent="0.2">
      <c r="A22" s="371" t="s">
        <v>87</v>
      </c>
      <c r="C22" s="431" t="s">
        <v>65</v>
      </c>
      <c r="D22" s="432"/>
      <c r="E22" s="434" t="s">
        <v>79</v>
      </c>
      <c r="F22" s="434"/>
      <c r="G22" s="29" t="s">
        <v>2</v>
      </c>
      <c r="H22" s="406"/>
      <c r="I22" s="407"/>
      <c r="J22" s="407"/>
      <c r="K22" s="407"/>
      <c r="L22" s="407"/>
      <c r="M22" s="407"/>
      <c r="N22" s="407"/>
      <c r="O22" s="408"/>
      <c r="P22" s="384">
        <f>LEN(E23)</f>
        <v>0</v>
      </c>
      <c r="Q22" s="435"/>
      <c r="R22" s="55"/>
      <c r="S22" s="392" t="str">
        <f>IF(P22=0,"必須項目ですので、ご入力をお願いします。","OK")</f>
        <v>必須項目ですので、ご入力をお願いします。</v>
      </c>
      <c r="T22" s="402"/>
      <c r="U22" s="402"/>
      <c r="V22" s="402"/>
      <c r="W22" s="402"/>
    </row>
    <row r="23" spans="1:23" ht="30" customHeight="1" thickBot="1" x14ac:dyDescent="0.25">
      <c r="A23" s="371"/>
      <c r="C23" s="433"/>
      <c r="D23" s="432"/>
      <c r="E23" s="430"/>
      <c r="F23" s="430"/>
      <c r="G23" s="30" t="s">
        <v>7</v>
      </c>
      <c r="H23" s="409"/>
      <c r="I23" s="410"/>
      <c r="J23" s="410"/>
      <c r="K23" s="410"/>
      <c r="L23" s="410"/>
      <c r="M23" s="410"/>
      <c r="N23" s="410"/>
      <c r="O23" s="411"/>
      <c r="P23" s="384"/>
      <c r="Q23" s="436"/>
      <c r="R23" s="55"/>
      <c r="S23" s="392"/>
      <c r="T23" s="402"/>
      <c r="U23" s="402"/>
      <c r="V23" s="402"/>
      <c r="W23" s="402"/>
    </row>
    <row r="24" spans="1:23" ht="30" customHeight="1" x14ac:dyDescent="0.2">
      <c r="A24" s="371" t="s">
        <v>88</v>
      </c>
      <c r="C24" s="431" t="s">
        <v>66</v>
      </c>
      <c r="D24" s="432"/>
      <c r="E24" s="417"/>
      <c r="F24" s="417"/>
      <c r="G24" s="417"/>
      <c r="H24" s="417"/>
      <c r="I24" s="417"/>
      <c r="J24" s="417"/>
      <c r="K24" s="417"/>
      <c r="L24" s="417"/>
      <c r="M24" s="417"/>
      <c r="N24" s="417"/>
      <c r="O24" s="418"/>
      <c r="P24" s="384">
        <f>LEN(E24)</f>
        <v>0</v>
      </c>
      <c r="Q24" s="412" t="s">
        <v>4</v>
      </c>
      <c r="R24" s="55"/>
      <c r="S24" s="392" t="str">
        <f>IF(P24=0,"必須項目ですので、ご入力をお願いします。","OK")</f>
        <v>必須項目ですので、ご入力をお願いします。</v>
      </c>
      <c r="T24" s="402"/>
      <c r="U24" s="402"/>
      <c r="V24" s="402"/>
      <c r="W24" s="402"/>
    </row>
    <row r="25" spans="1:23" ht="30" customHeight="1" thickBot="1" x14ac:dyDescent="0.25">
      <c r="A25" s="371"/>
      <c r="C25" s="433"/>
      <c r="D25" s="432"/>
      <c r="E25" s="410"/>
      <c r="F25" s="410"/>
      <c r="G25" s="410"/>
      <c r="H25" s="410"/>
      <c r="I25" s="410"/>
      <c r="J25" s="410"/>
      <c r="K25" s="410"/>
      <c r="L25" s="410"/>
      <c r="M25" s="410"/>
      <c r="N25" s="410"/>
      <c r="O25" s="411"/>
      <c r="P25" s="384"/>
      <c r="Q25" s="385"/>
      <c r="R25" s="55"/>
      <c r="S25" s="392"/>
      <c r="T25" s="402"/>
      <c r="U25" s="402"/>
      <c r="V25" s="402"/>
      <c r="W25" s="402"/>
    </row>
    <row r="26" spans="1:23" ht="30" customHeight="1" x14ac:dyDescent="0.2">
      <c r="A26" s="59" t="s">
        <v>89</v>
      </c>
      <c r="C26" s="405" t="s">
        <v>5</v>
      </c>
      <c r="D26" s="404"/>
      <c r="E26" s="437" t="s">
        <v>100</v>
      </c>
      <c r="F26" s="437"/>
      <c r="G26" s="437"/>
      <c r="H26" s="437"/>
      <c r="I26" s="439" t="s">
        <v>57</v>
      </c>
      <c r="J26" s="440"/>
      <c r="K26" s="441"/>
      <c r="L26" s="441"/>
      <c r="M26" s="57" t="s">
        <v>8</v>
      </c>
      <c r="N26" s="441"/>
      <c r="O26" s="442"/>
    </row>
    <row r="27" spans="1:23" ht="30" customHeight="1" thickBot="1" x14ac:dyDescent="0.25">
      <c r="A27" s="59" t="s">
        <v>90</v>
      </c>
      <c r="C27" s="405" t="s">
        <v>21</v>
      </c>
      <c r="D27" s="404"/>
      <c r="E27" s="438"/>
      <c r="F27" s="438"/>
      <c r="G27" s="438"/>
      <c r="H27" s="438"/>
      <c r="I27" s="443" t="s">
        <v>56</v>
      </c>
      <c r="J27" s="444"/>
      <c r="K27" s="445"/>
      <c r="L27" s="445"/>
      <c r="M27" s="56" t="s">
        <v>8</v>
      </c>
      <c r="N27" s="445"/>
      <c r="O27" s="446"/>
      <c r="Q27" s="363" t="s">
        <v>78</v>
      </c>
      <c r="R27" s="363"/>
      <c r="S27" s="363"/>
      <c r="T27" s="363"/>
      <c r="U27" s="363"/>
      <c r="V27" s="363"/>
      <c r="W27" s="363"/>
    </row>
    <row r="28" spans="1:23" ht="30" customHeight="1" thickBot="1" x14ac:dyDescent="0.25">
      <c r="A28" s="59" t="s">
        <v>91</v>
      </c>
      <c r="C28" s="405" t="s">
        <v>20</v>
      </c>
      <c r="D28" s="404"/>
      <c r="E28" s="457" t="s">
        <v>100</v>
      </c>
      <c r="F28" s="457"/>
      <c r="G28" s="458"/>
      <c r="H28" s="459" t="s">
        <v>6</v>
      </c>
      <c r="I28" s="460"/>
      <c r="J28" s="461" t="s">
        <v>100</v>
      </c>
      <c r="K28" s="462"/>
      <c r="L28" s="463" t="s">
        <v>26</v>
      </c>
      <c r="M28" s="464"/>
      <c r="N28" s="465" t="s">
        <v>100</v>
      </c>
      <c r="O28" s="466"/>
    </row>
    <row r="29" spans="1:23" ht="30" customHeight="1" thickBot="1" x14ac:dyDescent="0.25">
      <c r="A29" s="59" t="s">
        <v>92</v>
      </c>
      <c r="C29" s="473" t="s">
        <v>29</v>
      </c>
      <c r="D29" s="474"/>
      <c r="E29" s="475" t="s">
        <v>51</v>
      </c>
      <c r="F29" s="476"/>
      <c r="G29" s="476"/>
      <c r="H29" s="477"/>
      <c r="I29" s="16"/>
      <c r="J29" s="26" t="s">
        <v>3</v>
      </c>
      <c r="K29" s="478" t="s">
        <v>50</v>
      </c>
      <c r="L29" s="479"/>
      <c r="M29" s="480"/>
      <c r="N29" s="16" t="s">
        <v>71</v>
      </c>
      <c r="O29" s="26" t="s">
        <v>3</v>
      </c>
      <c r="P29" s="25">
        <f>LEN(I29)</f>
        <v>0</v>
      </c>
      <c r="S29" s="392" t="str">
        <f>IF(P29=0,"必須項目ですので、在庫数のご入力をお願いします。","OK")</f>
        <v>必須項目ですので、在庫数のご入力をお願いします。</v>
      </c>
      <c r="T29" s="402"/>
      <c r="U29" s="402"/>
      <c r="V29" s="402"/>
      <c r="W29" s="402"/>
    </row>
    <row r="30" spans="1:23" ht="30" customHeight="1" thickBot="1" x14ac:dyDescent="0.25">
      <c r="A30" s="371" t="s">
        <v>93</v>
      </c>
      <c r="C30" s="431" t="s">
        <v>54</v>
      </c>
      <c r="D30" s="432"/>
      <c r="E30" s="447"/>
      <c r="F30" s="448"/>
      <c r="G30" s="448"/>
      <c r="H30" s="448"/>
      <c r="I30" s="448"/>
      <c r="J30" s="448"/>
      <c r="K30" s="448"/>
      <c r="L30" s="448"/>
      <c r="M30" s="448"/>
      <c r="N30" s="448"/>
      <c r="O30" s="449"/>
      <c r="P30" s="456">
        <f>LEN(E30)</f>
        <v>0</v>
      </c>
      <c r="Q30" s="412" t="s">
        <v>4</v>
      </c>
      <c r="R30" s="55"/>
    </row>
    <row r="31" spans="1:23" ht="30" customHeight="1" thickTop="1" thickBot="1" x14ac:dyDescent="0.25">
      <c r="A31" s="371"/>
      <c r="C31" s="433"/>
      <c r="D31" s="432"/>
      <c r="E31" s="450"/>
      <c r="F31" s="451"/>
      <c r="G31" s="451"/>
      <c r="H31" s="451"/>
      <c r="I31" s="451"/>
      <c r="J31" s="451"/>
      <c r="K31" s="451"/>
      <c r="L31" s="451"/>
      <c r="M31" s="451"/>
      <c r="N31" s="451"/>
      <c r="O31" s="452"/>
      <c r="P31" s="456">
        <f>LEN(E31)</f>
        <v>0</v>
      </c>
      <c r="Q31" s="385"/>
      <c r="R31" s="55"/>
    </row>
    <row r="32" spans="1:23" ht="30" customHeight="1" thickTop="1" thickBot="1" x14ac:dyDescent="0.25">
      <c r="A32" s="371"/>
      <c r="C32" s="433"/>
      <c r="D32" s="432"/>
      <c r="E32" s="453"/>
      <c r="F32" s="454"/>
      <c r="G32" s="454"/>
      <c r="H32" s="454"/>
      <c r="I32" s="454"/>
      <c r="J32" s="454"/>
      <c r="K32" s="454"/>
      <c r="L32" s="454"/>
      <c r="M32" s="454"/>
      <c r="N32" s="454"/>
      <c r="O32" s="455"/>
      <c r="P32" s="456">
        <f>LEN(E32)</f>
        <v>0</v>
      </c>
      <c r="Q32" s="385"/>
      <c r="R32" s="55"/>
    </row>
    <row r="33" spans="1:18" ht="30" customHeight="1" thickBot="1" x14ac:dyDescent="0.25">
      <c r="A33" s="371" t="s">
        <v>94</v>
      </c>
      <c r="C33" s="431" t="s">
        <v>77</v>
      </c>
      <c r="D33" s="432"/>
      <c r="E33" s="451"/>
      <c r="F33" s="451"/>
      <c r="G33" s="451"/>
      <c r="H33" s="451"/>
      <c r="I33" s="451"/>
      <c r="J33" s="451"/>
      <c r="K33" s="451"/>
      <c r="L33" s="451"/>
      <c r="M33" s="451"/>
      <c r="N33" s="451"/>
      <c r="O33" s="452"/>
      <c r="P33" s="384">
        <f>LEN(E33)</f>
        <v>0</v>
      </c>
      <c r="Q33" s="412" t="s">
        <v>4</v>
      </c>
      <c r="R33" s="55"/>
    </row>
    <row r="34" spans="1:18" ht="30" customHeight="1" thickTop="1" thickBot="1" x14ac:dyDescent="0.25">
      <c r="A34" s="371"/>
      <c r="C34" s="433"/>
      <c r="D34" s="432"/>
      <c r="E34" s="467"/>
      <c r="F34" s="467"/>
      <c r="G34" s="467"/>
      <c r="H34" s="467"/>
      <c r="I34" s="467"/>
      <c r="J34" s="467"/>
      <c r="K34" s="467"/>
      <c r="L34" s="467"/>
      <c r="M34" s="467"/>
      <c r="N34" s="467"/>
      <c r="O34" s="468"/>
      <c r="P34" s="384"/>
      <c r="Q34" s="385"/>
      <c r="R34" s="55"/>
    </row>
    <row r="35" spans="1:18" ht="30" customHeight="1" thickTop="1" thickBot="1" x14ac:dyDescent="0.25">
      <c r="A35" s="371"/>
      <c r="C35" s="433"/>
      <c r="D35" s="432"/>
      <c r="E35" s="467"/>
      <c r="F35" s="467"/>
      <c r="G35" s="467"/>
      <c r="H35" s="467"/>
      <c r="I35" s="467"/>
      <c r="J35" s="467"/>
      <c r="K35" s="467"/>
      <c r="L35" s="467"/>
      <c r="M35" s="467"/>
      <c r="N35" s="467"/>
      <c r="O35" s="468"/>
      <c r="P35" s="384"/>
      <c r="Q35" s="385"/>
      <c r="R35" s="55"/>
    </row>
    <row r="36" spans="1:18" ht="30" customHeight="1" thickTop="1" thickBot="1" x14ac:dyDescent="0.25">
      <c r="A36" s="371"/>
      <c r="C36" s="433"/>
      <c r="D36" s="432"/>
      <c r="E36" s="454"/>
      <c r="F36" s="454"/>
      <c r="G36" s="454"/>
      <c r="H36" s="454"/>
      <c r="I36" s="454"/>
      <c r="J36" s="454"/>
      <c r="K36" s="454"/>
      <c r="L36" s="454"/>
      <c r="M36" s="454"/>
      <c r="N36" s="454"/>
      <c r="O36" s="455"/>
      <c r="P36" s="384"/>
      <c r="Q36" s="385"/>
      <c r="R36" s="55"/>
    </row>
    <row r="37" spans="1:18" ht="30" customHeight="1" thickBot="1" x14ac:dyDescent="0.25">
      <c r="A37" s="59" t="s">
        <v>95</v>
      </c>
      <c r="C37" s="469" t="s">
        <v>42</v>
      </c>
      <c r="D37" s="470"/>
      <c r="E37" s="471" t="s">
        <v>71</v>
      </c>
      <c r="F37" s="471"/>
      <c r="G37" s="472"/>
      <c r="H37" s="35"/>
      <c r="I37" s="36"/>
      <c r="J37" s="36"/>
      <c r="K37" s="36"/>
      <c r="L37" s="36"/>
      <c r="M37" s="36"/>
      <c r="N37" s="36"/>
      <c r="O37" s="37"/>
    </row>
    <row r="38" spans="1:18" ht="27.75" customHeight="1" x14ac:dyDescent="0.2"/>
    <row r="39" spans="1:18" ht="27.75" customHeight="1" x14ac:dyDescent="0.2"/>
    <row r="40" spans="1:18" ht="27.75" customHeight="1" x14ac:dyDescent="0.2"/>
    <row r="41" spans="1:18" ht="27.75" customHeight="1" x14ac:dyDescent="0.2"/>
    <row r="42" spans="1:18" ht="27.75" customHeight="1" x14ac:dyDescent="0.2"/>
    <row r="43" spans="1:18" ht="27.75" customHeight="1" x14ac:dyDescent="0.2"/>
    <row r="44" spans="1:18" ht="27.75" customHeight="1" x14ac:dyDescent="0.2"/>
    <row r="45" spans="1:18" ht="27.75" customHeight="1" x14ac:dyDescent="0.2"/>
    <row r="46" spans="1:18" ht="27.75" customHeight="1" x14ac:dyDescent="0.2"/>
    <row r="47" spans="1:18" ht="27.75" customHeight="1" x14ac:dyDescent="0.2"/>
    <row r="48" spans="1:18" ht="27.75" customHeight="1" x14ac:dyDescent="0.2"/>
    <row r="49" ht="27.75" customHeight="1" x14ac:dyDescent="0.2"/>
    <row r="50" ht="27.75" customHeight="1" x14ac:dyDescent="0.2"/>
    <row r="51" ht="27.75" customHeight="1" x14ac:dyDescent="0.2"/>
    <row r="52" ht="27.75" customHeight="1" x14ac:dyDescent="0.2"/>
    <row r="53" ht="27.75" customHeight="1" x14ac:dyDescent="0.2"/>
    <row r="54" ht="27.75" customHeight="1" x14ac:dyDescent="0.2"/>
    <row r="55" ht="27.75" customHeight="1" x14ac:dyDescent="0.2"/>
    <row r="56" ht="27.75" customHeight="1" x14ac:dyDescent="0.2"/>
    <row r="57" ht="27.75" customHeight="1" x14ac:dyDescent="0.2"/>
    <row r="58" ht="27.75" customHeight="1" x14ac:dyDescent="0.2"/>
    <row r="59" ht="27.75" customHeight="1" x14ac:dyDescent="0.2"/>
    <row r="60" ht="27.75" customHeight="1" x14ac:dyDescent="0.2"/>
    <row r="61" ht="27.75" customHeight="1" x14ac:dyDescent="0.2"/>
    <row r="62" ht="27.75" customHeight="1" x14ac:dyDescent="0.2"/>
    <row r="63" ht="27.75" customHeight="1" x14ac:dyDescent="0.2"/>
    <row r="64" ht="27.75" customHeight="1" x14ac:dyDescent="0.2"/>
    <row r="65" ht="27.75" customHeight="1" x14ac:dyDescent="0.2"/>
    <row r="66" ht="27.75" customHeight="1" x14ac:dyDescent="0.2"/>
    <row r="67" ht="27.75" customHeight="1" x14ac:dyDescent="0.2"/>
    <row r="68" ht="27.75" customHeight="1" x14ac:dyDescent="0.2"/>
    <row r="69" ht="27.75" customHeight="1" x14ac:dyDescent="0.2"/>
    <row r="70" ht="27.75" customHeight="1" x14ac:dyDescent="0.2"/>
    <row r="71" ht="27.75" customHeight="1" x14ac:dyDescent="0.2"/>
    <row r="72" ht="27.75" customHeight="1" x14ac:dyDescent="0.2"/>
    <row r="73" ht="27.75" customHeight="1" x14ac:dyDescent="0.2"/>
    <row r="74" ht="27.75" customHeight="1" x14ac:dyDescent="0.2"/>
    <row r="75" ht="27.75" customHeight="1" x14ac:dyDescent="0.2"/>
    <row r="76" ht="27.75" customHeight="1" x14ac:dyDescent="0.2"/>
    <row r="77" ht="27.75" customHeight="1" x14ac:dyDescent="0.2"/>
    <row r="78" ht="27.75" customHeight="1" x14ac:dyDescent="0.2"/>
  </sheetData>
  <mergeCells count="105">
    <mergeCell ref="C29:D29"/>
    <mergeCell ref="E29:H29"/>
    <mergeCell ref="K29:M29"/>
    <mergeCell ref="A33:A36"/>
    <mergeCell ref="C33:D36"/>
    <mergeCell ref="E33:O36"/>
    <mergeCell ref="P33:P36"/>
    <mergeCell ref="Q33:Q36"/>
    <mergeCell ref="C37:D37"/>
    <mergeCell ref="E37:G37"/>
    <mergeCell ref="C28:D28"/>
    <mergeCell ref="E28:G28"/>
    <mergeCell ref="H28:I28"/>
    <mergeCell ref="J28:K28"/>
    <mergeCell ref="L28:M28"/>
    <mergeCell ref="N28:O28"/>
    <mergeCell ref="I27:J27"/>
    <mergeCell ref="K27:L27"/>
    <mergeCell ref="N27:O27"/>
    <mergeCell ref="S29:W29"/>
    <mergeCell ref="A30:A32"/>
    <mergeCell ref="C30:D32"/>
    <mergeCell ref="E30:O32"/>
    <mergeCell ref="P30:P32"/>
    <mergeCell ref="Q30:Q32"/>
    <mergeCell ref="Q27:W27"/>
    <mergeCell ref="E22:F22"/>
    <mergeCell ref="H22:O23"/>
    <mergeCell ref="P22:P23"/>
    <mergeCell ref="Q22:Q23"/>
    <mergeCell ref="C26:D26"/>
    <mergeCell ref="E26:H27"/>
    <mergeCell ref="I26:J26"/>
    <mergeCell ref="K26:L26"/>
    <mergeCell ref="N26:O26"/>
    <mergeCell ref="C27:D27"/>
    <mergeCell ref="S22:W23"/>
    <mergeCell ref="E23:F23"/>
    <mergeCell ref="A24:A25"/>
    <mergeCell ref="C24:D25"/>
    <mergeCell ref="E24:O25"/>
    <mergeCell ref="P24:P25"/>
    <mergeCell ref="Q24:Q25"/>
    <mergeCell ref="S24:W25"/>
    <mergeCell ref="A22:A23"/>
    <mergeCell ref="C22:D23"/>
    <mergeCell ref="A16:A19"/>
    <mergeCell ref="C16:D19"/>
    <mergeCell ref="E16:O19"/>
    <mergeCell ref="P16:P19"/>
    <mergeCell ref="Q16:Q19"/>
    <mergeCell ref="S16:W17"/>
    <mergeCell ref="S18:W19"/>
    <mergeCell ref="A20:A21"/>
    <mergeCell ref="C20:D21"/>
    <mergeCell ref="E20:O21"/>
    <mergeCell ref="P20:P21"/>
    <mergeCell ref="Q20:Q21"/>
    <mergeCell ref="S20:W21"/>
    <mergeCell ref="C13:D13"/>
    <mergeCell ref="E13:G13"/>
    <mergeCell ref="H13:I13"/>
    <mergeCell ref="K13:L13"/>
    <mergeCell ref="M13:N13"/>
    <mergeCell ref="S13:W13"/>
    <mergeCell ref="A14:A15"/>
    <mergeCell ref="C14:D15"/>
    <mergeCell ref="E14:O15"/>
    <mergeCell ref="P14:P15"/>
    <mergeCell ref="Q14:Q15"/>
    <mergeCell ref="S14:W14"/>
    <mergeCell ref="S15:W15"/>
    <mergeCell ref="S9:W9"/>
    <mergeCell ref="S10:W10"/>
    <mergeCell ref="A11:A12"/>
    <mergeCell ref="C11:D12"/>
    <mergeCell ref="E11:O12"/>
    <mergeCell ref="P11:P12"/>
    <mergeCell ref="Q11:Q12"/>
    <mergeCell ref="S11:W11"/>
    <mergeCell ref="S12:W12"/>
    <mergeCell ref="F5:H5"/>
    <mergeCell ref="I5:O5"/>
    <mergeCell ref="S5:W5"/>
    <mergeCell ref="F6:H6"/>
    <mergeCell ref="I6:O6"/>
    <mergeCell ref="S6:W6"/>
    <mergeCell ref="C8:O8"/>
    <mergeCell ref="A9:A10"/>
    <mergeCell ref="C9:D10"/>
    <mergeCell ref="E9:O10"/>
    <mergeCell ref="P9:P10"/>
    <mergeCell ref="Q9:Q10"/>
    <mergeCell ref="C1:D1"/>
    <mergeCell ref="Q1:W1"/>
    <mergeCell ref="C2:D2"/>
    <mergeCell ref="F2:H2"/>
    <mergeCell ref="I2:O2"/>
    <mergeCell ref="S2:W2"/>
    <mergeCell ref="F3:H3"/>
    <mergeCell ref="I3:O3"/>
    <mergeCell ref="S3:W3"/>
    <mergeCell ref="F4:H4"/>
    <mergeCell ref="I4:O4"/>
    <mergeCell ref="S4:W4"/>
  </mergeCells>
  <phoneticPr fontId="1"/>
  <conditionalFormatting sqref="S10:W10">
    <cfRule type="expression" dxfId="542" priority="21">
      <formula>$S$10="OK"</formula>
    </cfRule>
    <cfRule type="cellIs" dxfId="541" priority="32" operator="equal">
      <formula>"50文字以内で入力してください。"</formula>
    </cfRule>
  </conditionalFormatting>
  <conditionalFormatting sqref="S12:W12">
    <cfRule type="expression" dxfId="540" priority="19">
      <formula>$S$12="OK"</formula>
    </cfRule>
    <cfRule type="cellIs" dxfId="539" priority="31" operator="equal">
      <formula>"16文字以内で入力してください。"</formula>
    </cfRule>
  </conditionalFormatting>
  <conditionalFormatting sqref="S9:W9">
    <cfRule type="expression" dxfId="538" priority="22">
      <formula>$S$9="OK"</formula>
    </cfRule>
    <cfRule type="cellIs" dxfId="537" priority="30" operator="equal">
      <formula>"50文字以内で入力してください。"</formula>
    </cfRule>
  </conditionalFormatting>
  <conditionalFormatting sqref="E9">
    <cfRule type="expression" dxfId="536" priority="33">
      <formula>$P$9&gt;51</formula>
    </cfRule>
  </conditionalFormatting>
  <conditionalFormatting sqref="S11:W11">
    <cfRule type="expression" dxfId="535" priority="20">
      <formula>$S$11="OK"</formula>
    </cfRule>
    <cfRule type="cellIs" dxfId="534" priority="29" operator="equal">
      <formula>"50文字以内で入力してください。"</formula>
    </cfRule>
  </conditionalFormatting>
  <conditionalFormatting sqref="S15:W15">
    <cfRule type="expression" dxfId="533" priority="17">
      <formula>$S$15="OK"</formula>
    </cfRule>
    <cfRule type="cellIs" dxfId="532" priority="28" operator="equal">
      <formula>"50文字以内で入力してください。"</formula>
    </cfRule>
  </conditionalFormatting>
  <conditionalFormatting sqref="S14:W14 S22">
    <cfRule type="expression" dxfId="531" priority="18">
      <formula>$S$14="OK"</formula>
    </cfRule>
    <cfRule type="cellIs" dxfId="530" priority="27" operator="equal">
      <formula>"50文字以内で入力してください。"</formula>
    </cfRule>
  </conditionalFormatting>
  <conditionalFormatting sqref="E14:O15">
    <cfRule type="expression" dxfId="529" priority="26">
      <formula>$P$14&gt;51</formula>
    </cfRule>
  </conditionalFormatting>
  <conditionalFormatting sqref="E11">
    <cfRule type="expression" dxfId="528" priority="25">
      <formula>$P$11&gt;17</formula>
    </cfRule>
  </conditionalFormatting>
  <conditionalFormatting sqref="S18">
    <cfRule type="cellIs" dxfId="527" priority="24" operator="equal">
      <formula>"500文字以内で入力してください。"</formula>
    </cfRule>
  </conditionalFormatting>
  <conditionalFormatting sqref="S16">
    <cfRule type="cellIs" dxfId="526" priority="23" operator="equal">
      <formula>"50文字以内で入力してください。"</formula>
    </cfRule>
  </conditionalFormatting>
  <conditionalFormatting sqref="S16:W17">
    <cfRule type="expression" dxfId="525" priority="16">
      <formula>$S$16="OK"</formula>
    </cfRule>
  </conditionalFormatting>
  <conditionalFormatting sqref="S18:W19">
    <cfRule type="expression" dxfId="524" priority="15">
      <formula>$S$18="OK"</formula>
    </cfRule>
  </conditionalFormatting>
  <conditionalFormatting sqref="S20">
    <cfRule type="expression" dxfId="523" priority="13">
      <formula>$S$14="OK"</formula>
    </cfRule>
    <cfRule type="cellIs" dxfId="522" priority="14" operator="equal">
      <formula>"50文字以内で入力してください。"</formula>
    </cfRule>
  </conditionalFormatting>
  <conditionalFormatting sqref="S24">
    <cfRule type="expression" dxfId="521" priority="11">
      <formula>$S$24="OK"</formula>
    </cfRule>
    <cfRule type="cellIs" dxfId="520" priority="12" operator="equal">
      <formula>"50文字以内で入力してください。"</formula>
    </cfRule>
  </conditionalFormatting>
  <conditionalFormatting sqref="S13:W13">
    <cfRule type="expression" dxfId="519" priority="9">
      <formula>$S$13="OK"</formula>
    </cfRule>
    <cfRule type="cellIs" dxfId="518" priority="10" operator="equal">
      <formula>"50文字以内で入力してください。"</formula>
    </cfRule>
  </conditionalFormatting>
  <conditionalFormatting sqref="Q1:W1">
    <cfRule type="cellIs" dxfId="517" priority="8" operator="equal">
      <formula>"未記入の入力項目がございます。"</formula>
    </cfRule>
  </conditionalFormatting>
  <conditionalFormatting sqref="S29:W29">
    <cfRule type="expression" dxfId="516" priority="6">
      <formula>$S$29="OK"</formula>
    </cfRule>
    <cfRule type="cellIs" dxfId="515" priority="7" operator="equal">
      <formula>"50文字以内で入力してください。"</formula>
    </cfRule>
  </conditionalFormatting>
  <conditionalFormatting sqref="Q27:W27">
    <cfRule type="expression" dxfId="514" priority="5">
      <formula>$E$26="①通年取扱い"</formula>
    </cfRule>
  </conditionalFormatting>
  <conditionalFormatting sqref="K26:L26">
    <cfRule type="expression" dxfId="513" priority="4">
      <formula>$E$26="①通年取扱い"</formula>
    </cfRule>
  </conditionalFormatting>
  <conditionalFormatting sqref="K27:L27">
    <cfRule type="expression" dxfId="512" priority="3">
      <formula>$E$26="①通年取扱い"</formula>
    </cfRule>
  </conditionalFormatting>
  <conditionalFormatting sqref="N26:O26">
    <cfRule type="expression" dxfId="511" priority="2">
      <formula>$E$26="①通年取扱い"</formula>
    </cfRule>
  </conditionalFormatting>
  <conditionalFormatting sqref="N27:O27">
    <cfRule type="expression" dxfId="510" priority="1">
      <formula>$E$26="①通年取扱い"</formula>
    </cfRule>
  </conditionalFormatting>
  <dataValidations count="11">
    <dataValidation type="date" allowBlank="1" showInputMessage="1" showErrorMessage="1" error="2017/1/1以降の日付を入力してください。" sqref="K26:L27 N26:O27">
      <formula1>42736</formula1>
      <formula2>73050</formula2>
    </dataValidation>
    <dataValidation type="list" allowBlank="1" showInputMessage="1" sqref="I29">
      <formula1>"　,無制限,"</formula1>
    </dataValidation>
    <dataValidation type="list" allowBlank="1" showInputMessage="1" sqref="N29">
      <formula1>"　,制限無し,"</formula1>
    </dataValidation>
    <dataValidation type="list" allowBlank="1" showInputMessage="1" sqref="D3">
      <formula1>"　,サンプル撮影,"</formula1>
    </dataValidation>
    <dataValidation type="list" allowBlank="1" showInputMessage="1" showErrorMessage="1" sqref="E22:F22">
      <formula1>"　,賞味,消費,使用,提供,その他,"</formula1>
    </dataValidation>
    <dataValidation type="list" allowBlank="1" showInputMessage="1" showErrorMessage="1" sqref="G23">
      <formula1>"　,日,ヶ月,年,"</formula1>
    </dataValidation>
    <dataValidation type="list" allowBlank="1" showInputMessage="1" showErrorMessage="1" sqref="E26:H27">
      <formula1>"　　,①通年取扱い,②季節限定取扱い,"</formula1>
    </dataValidation>
    <dataValidation type="list" allowBlank="1" showInputMessage="1" showErrorMessage="1" sqref="J28:K28">
      <formula1>"　　,①～2kg未満,②2kg～5kg未満,③5kg～10kg未満,④10kg～20kg未満,⑤20kg～30kg未満,⑥30kg～50kg未満,"</formula1>
    </dataValidation>
    <dataValidation type="list" allowBlank="1" showInputMessage="1" showErrorMessage="1" sqref="E28:G28">
      <formula1>"　　,①通常便,②冷蔵便,③冷凍便,④その他,"</formula1>
    </dataValidation>
    <dataValidation type="list" allowBlank="1" showInputMessage="1" showErrorMessage="1" sqref="N28:O28">
      <formula1>"　　,①60cmサイズ,②80cmサイズ,③100cmサイズ,④140cmサイズ,⑤160cmサイズ,⑥160～260cmサイズ,"</formula1>
    </dataValidation>
    <dataValidation type="list" allowBlank="1" showInputMessage="1" showErrorMessage="1" sqref="E37:G37">
      <formula1>"　,加入済,未加入,"</formula1>
    </dataValidation>
  </dataValidations>
  <pageMargins left="0.7" right="0.7" top="0.75" bottom="0.75" header="0.3" footer="0.3"/>
  <pageSetup paperSize="9" scale="79" orientation="portrait" r:id="rId1"/>
  <rowBreaks count="1" manualBreakCount="1">
    <brk id="36" max="14" man="1"/>
  </rowBreaks>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79998168889431442"/>
  </sheetPr>
  <dimension ref="A1:W78"/>
  <sheetViews>
    <sheetView workbookViewId="0">
      <pane xSplit="2" ySplit="6" topLeftCell="C7" activePane="bottomRight" state="frozen"/>
      <selection activeCell="E9" sqref="E9:O10"/>
      <selection pane="topRight" activeCell="E9" sqref="E9:O10"/>
      <selection pane="bottomLeft" activeCell="E9" sqref="E9:O10"/>
      <selection pane="bottomRight" activeCell="E9" sqref="E9:O10"/>
    </sheetView>
  </sheetViews>
  <sheetFormatPr defaultRowHeight="13.2" x14ac:dyDescent="0.2"/>
  <cols>
    <col min="1" max="1" width="3.109375" style="59" customWidth="1"/>
    <col min="2" max="2" width="1.109375" style="17" customWidth="1"/>
    <col min="3" max="4" width="16.44140625" style="17" customWidth="1"/>
    <col min="5" max="5" width="3.6640625" style="17" customWidth="1"/>
    <col min="6" max="15" width="6.6640625" style="17" customWidth="1"/>
    <col min="16" max="16" width="6" style="17" customWidth="1"/>
    <col min="17" max="17" width="9.109375" style="18" bestFit="1" customWidth="1"/>
    <col min="18" max="18" width="2.6640625" style="18" customWidth="1"/>
    <col min="19" max="19" width="6" style="17" customWidth="1"/>
    <col min="20" max="16384" width="8.88671875" style="17"/>
  </cols>
  <sheetData>
    <row r="1" spans="1:23" ht="13.5" customHeight="1" thickBot="1" x14ac:dyDescent="0.25">
      <c r="C1" s="363"/>
      <c r="D1" s="363"/>
      <c r="Q1" s="364" t="str">
        <f>IF(S8=13," ","未記入の入力項目がございます。")</f>
        <v>未記入の入力項目がございます。</v>
      </c>
      <c r="R1" s="364"/>
      <c r="S1" s="364"/>
      <c r="T1" s="364"/>
      <c r="U1" s="364"/>
      <c r="V1" s="364"/>
      <c r="W1" s="364"/>
    </row>
    <row r="2" spans="1:23" ht="27.75" customHeight="1" thickBot="1" x14ac:dyDescent="0.25">
      <c r="C2" s="365" t="s">
        <v>70</v>
      </c>
      <c r="D2" s="365"/>
      <c r="F2" s="366" t="s">
        <v>67</v>
      </c>
      <c r="G2" s="367"/>
      <c r="H2" s="367"/>
      <c r="I2" s="368" t="e">
        <f>#REF!</f>
        <v>#REF!</v>
      </c>
      <c r="J2" s="369"/>
      <c r="K2" s="369"/>
      <c r="L2" s="369"/>
      <c r="M2" s="369"/>
      <c r="N2" s="369"/>
      <c r="O2" s="370"/>
      <c r="Q2" s="54" t="s">
        <v>58</v>
      </c>
      <c r="S2" s="371" t="s">
        <v>64</v>
      </c>
      <c r="T2" s="371"/>
      <c r="U2" s="371"/>
      <c r="V2" s="371"/>
      <c r="W2" s="371"/>
    </row>
    <row r="3" spans="1:23" ht="27.75" customHeight="1" thickBot="1" x14ac:dyDescent="0.25">
      <c r="C3" s="19" t="s">
        <v>43</v>
      </c>
      <c r="D3" s="38"/>
      <c r="F3" s="357" t="s">
        <v>47</v>
      </c>
      <c r="G3" s="358"/>
      <c r="H3" s="358"/>
      <c r="I3" s="359" t="e">
        <f>#REF!</f>
        <v>#REF!</v>
      </c>
      <c r="J3" s="360"/>
      <c r="K3" s="360"/>
      <c r="L3" s="360"/>
      <c r="M3" s="360"/>
      <c r="N3" s="360"/>
      <c r="O3" s="361"/>
      <c r="Q3" s="31"/>
      <c r="S3" s="362" t="s">
        <v>59</v>
      </c>
      <c r="T3" s="362"/>
      <c r="U3" s="362"/>
      <c r="V3" s="362"/>
      <c r="W3" s="362"/>
    </row>
    <row r="4" spans="1:23" ht="27.75" customHeight="1" thickBot="1" x14ac:dyDescent="0.25">
      <c r="C4" s="20" t="s">
        <v>44</v>
      </c>
      <c r="D4" s="27"/>
      <c r="F4" s="357" t="s">
        <v>48</v>
      </c>
      <c r="G4" s="358"/>
      <c r="H4" s="358"/>
      <c r="I4" s="359" t="e">
        <f>#REF!</f>
        <v>#REF!</v>
      </c>
      <c r="J4" s="360"/>
      <c r="K4" s="360"/>
      <c r="L4" s="360"/>
      <c r="M4" s="360"/>
      <c r="N4" s="360"/>
      <c r="O4" s="361"/>
      <c r="Q4" s="33"/>
      <c r="S4" s="362" t="s">
        <v>60</v>
      </c>
      <c r="T4" s="362"/>
      <c r="U4" s="362"/>
      <c r="V4" s="362"/>
      <c r="W4" s="362"/>
    </row>
    <row r="5" spans="1:23" ht="27.75" customHeight="1" thickBot="1" x14ac:dyDescent="0.25">
      <c r="C5" s="20" t="s">
        <v>45</v>
      </c>
      <c r="D5" s="27"/>
      <c r="F5" s="357" t="s">
        <v>49</v>
      </c>
      <c r="G5" s="358"/>
      <c r="H5" s="358"/>
      <c r="I5" s="359" t="e">
        <f>#REF!</f>
        <v>#REF!</v>
      </c>
      <c r="J5" s="360"/>
      <c r="K5" s="360"/>
      <c r="L5" s="360"/>
      <c r="M5" s="360"/>
      <c r="N5" s="360"/>
      <c r="O5" s="361"/>
      <c r="Q5" s="32"/>
      <c r="S5" s="362" t="s">
        <v>61</v>
      </c>
      <c r="T5" s="362"/>
      <c r="U5" s="362"/>
      <c r="V5" s="362"/>
      <c r="W5" s="362"/>
    </row>
    <row r="6" spans="1:23" ht="27.75" customHeight="1" thickBot="1" x14ac:dyDescent="0.25">
      <c r="C6" s="21" t="s">
        <v>46</v>
      </c>
      <c r="D6" s="28"/>
      <c r="F6" s="387" t="s">
        <v>55</v>
      </c>
      <c r="G6" s="388"/>
      <c r="H6" s="388"/>
      <c r="I6" s="389" t="e">
        <f>#REF!</f>
        <v>#REF!</v>
      </c>
      <c r="J6" s="390"/>
      <c r="K6" s="390"/>
      <c r="L6" s="390"/>
      <c r="M6" s="390"/>
      <c r="N6" s="390"/>
      <c r="O6" s="391"/>
      <c r="Q6" s="34"/>
      <c r="S6" s="362" t="s">
        <v>62</v>
      </c>
      <c r="T6" s="362"/>
      <c r="U6" s="362"/>
      <c r="V6" s="362"/>
      <c r="W6" s="362"/>
    </row>
    <row r="7" spans="1:23" ht="3.9" customHeight="1" x14ac:dyDescent="0.2">
      <c r="C7" s="40"/>
      <c r="D7" s="40"/>
      <c r="F7" s="41"/>
      <c r="G7" s="41"/>
      <c r="H7" s="41"/>
      <c r="I7" s="42"/>
      <c r="J7" s="43"/>
      <c r="K7" s="43"/>
      <c r="L7" s="43"/>
      <c r="M7" s="43"/>
      <c r="N7" s="43"/>
      <c r="O7" s="43"/>
      <c r="Q7" s="39"/>
      <c r="S7" s="58"/>
      <c r="T7" s="58"/>
      <c r="U7" s="58"/>
      <c r="V7" s="58"/>
      <c r="W7" s="58"/>
    </row>
    <row r="8" spans="1:23" ht="27.75" customHeight="1" thickBot="1" x14ac:dyDescent="0.25">
      <c r="C8" s="372" t="s">
        <v>80</v>
      </c>
      <c r="D8" s="373"/>
      <c r="E8" s="373"/>
      <c r="F8" s="373"/>
      <c r="G8" s="373"/>
      <c r="H8" s="373"/>
      <c r="I8" s="373"/>
      <c r="J8" s="373"/>
      <c r="K8" s="373"/>
      <c r="L8" s="373"/>
      <c r="M8" s="373"/>
      <c r="N8" s="373"/>
      <c r="O8" s="373"/>
      <c r="S8" s="45">
        <f>COUNTIF(S9:W29,"OK")</f>
        <v>4</v>
      </c>
    </row>
    <row r="9" spans="1:23" ht="15" customHeight="1" x14ac:dyDescent="0.2">
      <c r="A9" s="371" t="s">
        <v>81</v>
      </c>
      <c r="C9" s="374" t="s">
        <v>73</v>
      </c>
      <c r="D9" s="375"/>
      <c r="E9" s="378"/>
      <c r="F9" s="379"/>
      <c r="G9" s="379"/>
      <c r="H9" s="379"/>
      <c r="I9" s="379"/>
      <c r="J9" s="379"/>
      <c r="K9" s="379"/>
      <c r="L9" s="379"/>
      <c r="M9" s="379"/>
      <c r="N9" s="379"/>
      <c r="O9" s="380"/>
      <c r="P9" s="384">
        <f>LEN(E9)</f>
        <v>0</v>
      </c>
      <c r="Q9" s="385" t="s">
        <v>4</v>
      </c>
      <c r="S9" s="392" t="str">
        <f>IF(P9=0,"必須項目ですので、ご入力をお願いします。","OK")</f>
        <v>必須項目ですので、ご入力をお願いします。</v>
      </c>
      <c r="T9" s="393"/>
      <c r="U9" s="393"/>
      <c r="V9" s="393"/>
      <c r="W9" s="393"/>
    </row>
    <row r="10" spans="1:23" ht="15" customHeight="1" thickBot="1" x14ac:dyDescent="0.25">
      <c r="A10" s="371"/>
      <c r="C10" s="376"/>
      <c r="D10" s="377"/>
      <c r="E10" s="381"/>
      <c r="F10" s="382"/>
      <c r="G10" s="382"/>
      <c r="H10" s="382"/>
      <c r="I10" s="382"/>
      <c r="J10" s="382"/>
      <c r="K10" s="382"/>
      <c r="L10" s="382"/>
      <c r="M10" s="382"/>
      <c r="N10" s="382"/>
      <c r="O10" s="383"/>
      <c r="P10" s="384"/>
      <c r="Q10" s="386"/>
      <c r="R10" s="22"/>
      <c r="S10" s="394" t="str">
        <f>IF(P9&lt;51,"OK","50文字以内で入力してください。")</f>
        <v>OK</v>
      </c>
      <c r="T10" s="395"/>
      <c r="U10" s="395"/>
      <c r="V10" s="395"/>
      <c r="W10" s="395"/>
    </row>
    <row r="11" spans="1:23" ht="15" customHeight="1" x14ac:dyDescent="0.2">
      <c r="A11" s="371" t="s">
        <v>82</v>
      </c>
      <c r="C11" s="396" t="s">
        <v>74</v>
      </c>
      <c r="D11" s="397"/>
      <c r="E11" s="378"/>
      <c r="F11" s="379"/>
      <c r="G11" s="379"/>
      <c r="H11" s="379"/>
      <c r="I11" s="379"/>
      <c r="J11" s="379"/>
      <c r="K11" s="379"/>
      <c r="L11" s="379"/>
      <c r="M11" s="379"/>
      <c r="N11" s="379"/>
      <c r="O11" s="380"/>
      <c r="P11" s="384">
        <f>LEN(E11)</f>
        <v>0</v>
      </c>
      <c r="Q11" s="400" t="s">
        <v>4</v>
      </c>
      <c r="R11" s="22"/>
      <c r="S11" s="392" t="str">
        <f>IF(P11=0,"必須項目ですので、ご入力をお願いします。","OK")</f>
        <v>必須項目ですので、ご入力をお願いします。</v>
      </c>
      <c r="T11" s="402"/>
      <c r="U11" s="402"/>
      <c r="V11" s="402"/>
      <c r="W11" s="402"/>
    </row>
    <row r="12" spans="1:23" ht="15" customHeight="1" thickBot="1" x14ac:dyDescent="0.25">
      <c r="A12" s="371"/>
      <c r="C12" s="398"/>
      <c r="D12" s="399"/>
      <c r="E12" s="381"/>
      <c r="F12" s="382"/>
      <c r="G12" s="382"/>
      <c r="H12" s="382"/>
      <c r="I12" s="382"/>
      <c r="J12" s="382"/>
      <c r="K12" s="382"/>
      <c r="L12" s="382"/>
      <c r="M12" s="382"/>
      <c r="N12" s="382"/>
      <c r="O12" s="383"/>
      <c r="P12" s="384"/>
      <c r="Q12" s="401"/>
      <c r="R12" s="22"/>
      <c r="S12" s="394" t="str">
        <f>IF(P11&lt;17,"OK","16文字以内で入力してください。")</f>
        <v>OK</v>
      </c>
      <c r="T12" s="395"/>
      <c r="U12" s="395"/>
      <c r="V12" s="395"/>
      <c r="W12" s="395"/>
    </row>
    <row r="13" spans="1:23" ht="30" customHeight="1" thickBot="1" x14ac:dyDescent="0.25">
      <c r="A13" s="59" t="s">
        <v>83</v>
      </c>
      <c r="C13" s="403" t="s">
        <v>69</v>
      </c>
      <c r="D13" s="404"/>
      <c r="E13" s="413" t="s">
        <v>68</v>
      </c>
      <c r="F13" s="413"/>
      <c r="G13" s="413"/>
      <c r="H13" s="414"/>
      <c r="I13" s="414"/>
      <c r="J13" s="23" t="s">
        <v>0</v>
      </c>
      <c r="K13" s="415" t="s">
        <v>31</v>
      </c>
      <c r="L13" s="413"/>
      <c r="M13" s="416">
        <f>H13/1.08</f>
        <v>0</v>
      </c>
      <c r="N13" s="416"/>
      <c r="O13" s="24" t="s">
        <v>0</v>
      </c>
      <c r="P13" s="25">
        <f>LEN(H13)</f>
        <v>0</v>
      </c>
      <c r="S13" s="392" t="str">
        <f>IF(P13=0,"必須項目ですので、提供価格のご入力をお願いします。","OK")</f>
        <v>必須項目ですので、提供価格のご入力をお願いします。</v>
      </c>
      <c r="T13" s="402"/>
      <c r="U13" s="402"/>
      <c r="V13" s="402"/>
      <c r="W13" s="402"/>
    </row>
    <row r="14" spans="1:23" ht="30" customHeight="1" x14ac:dyDescent="0.2">
      <c r="A14" s="371" t="s">
        <v>84</v>
      </c>
      <c r="C14" s="403" t="s">
        <v>75</v>
      </c>
      <c r="D14" s="404"/>
      <c r="E14" s="406"/>
      <c r="F14" s="407"/>
      <c r="G14" s="407"/>
      <c r="H14" s="407"/>
      <c r="I14" s="407"/>
      <c r="J14" s="407"/>
      <c r="K14" s="407"/>
      <c r="L14" s="407"/>
      <c r="M14" s="407"/>
      <c r="N14" s="407"/>
      <c r="O14" s="408"/>
      <c r="P14" s="384">
        <f>LEN(E14)</f>
        <v>0</v>
      </c>
      <c r="Q14" s="412" t="s">
        <v>4</v>
      </c>
      <c r="R14" s="55"/>
      <c r="S14" s="392" t="str">
        <f>IF(P14=0,"必須項目ですので、ご入力をお願いします。","OK")</f>
        <v>必須項目ですので、ご入力をお願いします。</v>
      </c>
      <c r="T14" s="393"/>
      <c r="U14" s="393"/>
      <c r="V14" s="393"/>
      <c r="W14" s="393"/>
    </row>
    <row r="15" spans="1:23" ht="30" customHeight="1" thickBot="1" x14ac:dyDescent="0.25">
      <c r="A15" s="371"/>
      <c r="C15" s="405"/>
      <c r="D15" s="404"/>
      <c r="E15" s="409"/>
      <c r="F15" s="410"/>
      <c r="G15" s="410"/>
      <c r="H15" s="410"/>
      <c r="I15" s="410"/>
      <c r="J15" s="410"/>
      <c r="K15" s="410"/>
      <c r="L15" s="410"/>
      <c r="M15" s="410"/>
      <c r="N15" s="410"/>
      <c r="O15" s="411"/>
      <c r="P15" s="384"/>
      <c r="Q15" s="385"/>
      <c r="R15" s="55"/>
      <c r="S15" s="394" t="str">
        <f>IF(P14&lt;51,"OK","50文字以内で入力してください。")</f>
        <v>OK</v>
      </c>
      <c r="T15" s="395"/>
      <c r="U15" s="395"/>
      <c r="V15" s="395"/>
      <c r="W15" s="395"/>
    </row>
    <row r="16" spans="1:23" ht="30" customHeight="1" x14ac:dyDescent="0.2">
      <c r="A16" s="371" t="s">
        <v>85</v>
      </c>
      <c r="C16" s="403" t="s">
        <v>76</v>
      </c>
      <c r="D16" s="404"/>
      <c r="E16" s="419"/>
      <c r="F16" s="420"/>
      <c r="G16" s="420"/>
      <c r="H16" s="420"/>
      <c r="I16" s="420"/>
      <c r="J16" s="420"/>
      <c r="K16" s="420"/>
      <c r="L16" s="420"/>
      <c r="M16" s="420"/>
      <c r="N16" s="420"/>
      <c r="O16" s="421"/>
      <c r="P16" s="384">
        <f>LEN(E16)</f>
        <v>0</v>
      </c>
      <c r="Q16" s="428" t="s">
        <v>4</v>
      </c>
      <c r="R16" s="25"/>
      <c r="S16" s="402" t="str">
        <f>IF(P16=0,"必須項目ですので、ご入力をお願いします。","OK")</f>
        <v>必須項目ですので、ご入力をお願いします。</v>
      </c>
      <c r="T16" s="402"/>
      <c r="U16" s="402"/>
      <c r="V16" s="402"/>
      <c r="W16" s="402"/>
    </row>
    <row r="17" spans="1:23" ht="30" customHeight="1" x14ac:dyDescent="0.2">
      <c r="A17" s="371"/>
      <c r="C17" s="405"/>
      <c r="D17" s="404"/>
      <c r="E17" s="422"/>
      <c r="F17" s="423"/>
      <c r="G17" s="423"/>
      <c r="H17" s="423"/>
      <c r="I17" s="423"/>
      <c r="J17" s="423"/>
      <c r="K17" s="423"/>
      <c r="L17" s="423"/>
      <c r="M17" s="423"/>
      <c r="N17" s="423"/>
      <c r="O17" s="424"/>
      <c r="P17" s="384"/>
      <c r="Q17" s="428"/>
      <c r="R17" s="25"/>
      <c r="S17" s="402"/>
      <c r="T17" s="402"/>
      <c r="U17" s="402"/>
      <c r="V17" s="402"/>
      <c r="W17" s="402"/>
    </row>
    <row r="18" spans="1:23" ht="30" customHeight="1" x14ac:dyDescent="0.2">
      <c r="A18" s="371"/>
      <c r="C18" s="405"/>
      <c r="D18" s="404"/>
      <c r="E18" s="422"/>
      <c r="F18" s="423"/>
      <c r="G18" s="423"/>
      <c r="H18" s="423"/>
      <c r="I18" s="423"/>
      <c r="J18" s="423"/>
      <c r="K18" s="423"/>
      <c r="L18" s="423"/>
      <c r="M18" s="423"/>
      <c r="N18" s="423"/>
      <c r="O18" s="424"/>
      <c r="P18" s="384"/>
      <c r="Q18" s="428"/>
      <c r="R18" s="25"/>
      <c r="S18" s="429" t="str">
        <f>IF(P17&lt;510,"OK","500文字以内で入力してください。")</f>
        <v>OK</v>
      </c>
      <c r="T18" s="429"/>
      <c r="U18" s="429"/>
      <c r="V18" s="429"/>
      <c r="W18" s="429"/>
    </row>
    <row r="19" spans="1:23" ht="30" customHeight="1" thickBot="1" x14ac:dyDescent="0.25">
      <c r="A19" s="371"/>
      <c r="C19" s="405"/>
      <c r="D19" s="404"/>
      <c r="E19" s="425"/>
      <c r="F19" s="426"/>
      <c r="G19" s="426"/>
      <c r="H19" s="426"/>
      <c r="I19" s="426"/>
      <c r="J19" s="426"/>
      <c r="K19" s="426"/>
      <c r="L19" s="426"/>
      <c r="M19" s="426"/>
      <c r="N19" s="426"/>
      <c r="O19" s="427"/>
      <c r="P19" s="384"/>
      <c r="Q19" s="428"/>
      <c r="R19" s="25"/>
      <c r="S19" s="429"/>
      <c r="T19" s="429"/>
      <c r="U19" s="429"/>
      <c r="V19" s="429"/>
      <c r="W19" s="429"/>
    </row>
    <row r="20" spans="1:23" ht="30" customHeight="1" x14ac:dyDescent="0.2">
      <c r="A20" s="371" t="s">
        <v>86</v>
      </c>
      <c r="C20" s="403" t="s">
        <v>63</v>
      </c>
      <c r="D20" s="404"/>
      <c r="E20" s="407"/>
      <c r="F20" s="407"/>
      <c r="G20" s="407"/>
      <c r="H20" s="407"/>
      <c r="I20" s="407"/>
      <c r="J20" s="407"/>
      <c r="K20" s="407"/>
      <c r="L20" s="407"/>
      <c r="M20" s="407"/>
      <c r="N20" s="407"/>
      <c r="O20" s="408"/>
      <c r="P20" s="384">
        <f>LEN(E20)</f>
        <v>0</v>
      </c>
      <c r="Q20" s="412" t="s">
        <v>4</v>
      </c>
      <c r="R20" s="55"/>
      <c r="S20" s="392" t="str">
        <f>IF(P20=0,"必須項目ですので、ご入力をお願いします。","OK")</f>
        <v>必須項目ですので、ご入力をお願いします。</v>
      </c>
      <c r="T20" s="402"/>
      <c r="U20" s="402"/>
      <c r="V20" s="402"/>
      <c r="W20" s="402"/>
    </row>
    <row r="21" spans="1:23" ht="30" customHeight="1" thickBot="1" x14ac:dyDescent="0.25">
      <c r="A21" s="371"/>
      <c r="C21" s="405"/>
      <c r="D21" s="404"/>
      <c r="E21" s="417"/>
      <c r="F21" s="417"/>
      <c r="G21" s="417"/>
      <c r="H21" s="417"/>
      <c r="I21" s="417"/>
      <c r="J21" s="417"/>
      <c r="K21" s="417"/>
      <c r="L21" s="417"/>
      <c r="M21" s="417"/>
      <c r="N21" s="417"/>
      <c r="O21" s="418"/>
      <c r="P21" s="384"/>
      <c r="Q21" s="385"/>
      <c r="R21" s="55"/>
      <c r="S21" s="392"/>
      <c r="T21" s="402"/>
      <c r="U21" s="402"/>
      <c r="V21" s="402"/>
      <c r="W21" s="402"/>
    </row>
    <row r="22" spans="1:23" ht="30" customHeight="1" x14ac:dyDescent="0.2">
      <c r="A22" s="371" t="s">
        <v>87</v>
      </c>
      <c r="C22" s="431" t="s">
        <v>65</v>
      </c>
      <c r="D22" s="432"/>
      <c r="E22" s="434" t="s">
        <v>79</v>
      </c>
      <c r="F22" s="434"/>
      <c r="G22" s="29" t="s">
        <v>2</v>
      </c>
      <c r="H22" s="406"/>
      <c r="I22" s="407"/>
      <c r="J22" s="407"/>
      <c r="K22" s="407"/>
      <c r="L22" s="407"/>
      <c r="M22" s="407"/>
      <c r="N22" s="407"/>
      <c r="O22" s="408"/>
      <c r="P22" s="384">
        <f>LEN(E23)</f>
        <v>0</v>
      </c>
      <c r="Q22" s="435"/>
      <c r="R22" s="55"/>
      <c r="S22" s="392" t="str">
        <f>IF(P22=0,"必須項目ですので、ご入力をお願いします。","OK")</f>
        <v>必須項目ですので、ご入力をお願いします。</v>
      </c>
      <c r="T22" s="402"/>
      <c r="U22" s="402"/>
      <c r="V22" s="402"/>
      <c r="W22" s="402"/>
    </row>
    <row r="23" spans="1:23" ht="30" customHeight="1" thickBot="1" x14ac:dyDescent="0.25">
      <c r="A23" s="371"/>
      <c r="C23" s="433"/>
      <c r="D23" s="432"/>
      <c r="E23" s="430"/>
      <c r="F23" s="430"/>
      <c r="G23" s="30" t="s">
        <v>7</v>
      </c>
      <c r="H23" s="409"/>
      <c r="I23" s="410"/>
      <c r="J23" s="410"/>
      <c r="K23" s="410"/>
      <c r="L23" s="410"/>
      <c r="M23" s="410"/>
      <c r="N23" s="410"/>
      <c r="O23" s="411"/>
      <c r="P23" s="384"/>
      <c r="Q23" s="436"/>
      <c r="R23" s="55"/>
      <c r="S23" s="392"/>
      <c r="T23" s="402"/>
      <c r="U23" s="402"/>
      <c r="V23" s="402"/>
      <c r="W23" s="402"/>
    </row>
    <row r="24" spans="1:23" ht="30" customHeight="1" x14ac:dyDescent="0.2">
      <c r="A24" s="371" t="s">
        <v>88</v>
      </c>
      <c r="C24" s="431" t="s">
        <v>66</v>
      </c>
      <c r="D24" s="432"/>
      <c r="E24" s="417"/>
      <c r="F24" s="417"/>
      <c r="G24" s="417"/>
      <c r="H24" s="417"/>
      <c r="I24" s="417"/>
      <c r="J24" s="417"/>
      <c r="K24" s="417"/>
      <c r="L24" s="417"/>
      <c r="M24" s="417"/>
      <c r="N24" s="417"/>
      <c r="O24" s="418"/>
      <c r="P24" s="384">
        <f>LEN(E24)</f>
        <v>0</v>
      </c>
      <c r="Q24" s="412" t="s">
        <v>4</v>
      </c>
      <c r="R24" s="55"/>
      <c r="S24" s="392" t="str">
        <f>IF(P24=0,"必須項目ですので、ご入力をお願いします。","OK")</f>
        <v>必須項目ですので、ご入力をお願いします。</v>
      </c>
      <c r="T24" s="402"/>
      <c r="U24" s="402"/>
      <c r="V24" s="402"/>
      <c r="W24" s="402"/>
    </row>
    <row r="25" spans="1:23" ht="30" customHeight="1" thickBot="1" x14ac:dyDescent="0.25">
      <c r="A25" s="371"/>
      <c r="C25" s="433"/>
      <c r="D25" s="432"/>
      <c r="E25" s="410"/>
      <c r="F25" s="410"/>
      <c r="G25" s="410"/>
      <c r="H25" s="410"/>
      <c r="I25" s="410"/>
      <c r="J25" s="410"/>
      <c r="K25" s="410"/>
      <c r="L25" s="410"/>
      <c r="M25" s="410"/>
      <c r="N25" s="410"/>
      <c r="O25" s="411"/>
      <c r="P25" s="384"/>
      <c r="Q25" s="385"/>
      <c r="R25" s="55"/>
      <c r="S25" s="392"/>
      <c r="T25" s="402"/>
      <c r="U25" s="402"/>
      <c r="V25" s="402"/>
      <c r="W25" s="402"/>
    </row>
    <row r="26" spans="1:23" ht="30" customHeight="1" x14ac:dyDescent="0.2">
      <c r="A26" s="59" t="s">
        <v>89</v>
      </c>
      <c r="C26" s="405" t="s">
        <v>5</v>
      </c>
      <c r="D26" s="404"/>
      <c r="E26" s="437" t="s">
        <v>100</v>
      </c>
      <c r="F26" s="437"/>
      <c r="G26" s="437"/>
      <c r="H26" s="437"/>
      <c r="I26" s="439" t="s">
        <v>57</v>
      </c>
      <c r="J26" s="440"/>
      <c r="K26" s="441"/>
      <c r="L26" s="441"/>
      <c r="M26" s="57" t="s">
        <v>8</v>
      </c>
      <c r="N26" s="441"/>
      <c r="O26" s="442"/>
    </row>
    <row r="27" spans="1:23" ht="30" customHeight="1" thickBot="1" x14ac:dyDescent="0.25">
      <c r="A27" s="59" t="s">
        <v>90</v>
      </c>
      <c r="C27" s="405" t="s">
        <v>21</v>
      </c>
      <c r="D27" s="404"/>
      <c r="E27" s="438"/>
      <c r="F27" s="438"/>
      <c r="G27" s="438"/>
      <c r="H27" s="438"/>
      <c r="I27" s="443" t="s">
        <v>56</v>
      </c>
      <c r="J27" s="444"/>
      <c r="K27" s="445"/>
      <c r="L27" s="445"/>
      <c r="M27" s="56" t="s">
        <v>8</v>
      </c>
      <c r="N27" s="445"/>
      <c r="O27" s="446"/>
      <c r="Q27" s="363" t="s">
        <v>78</v>
      </c>
      <c r="R27" s="363"/>
      <c r="S27" s="363"/>
      <c r="T27" s="363"/>
      <c r="U27" s="363"/>
      <c r="V27" s="363"/>
      <c r="W27" s="363"/>
    </row>
    <row r="28" spans="1:23" ht="30" customHeight="1" thickBot="1" x14ac:dyDescent="0.25">
      <c r="A28" s="59" t="s">
        <v>91</v>
      </c>
      <c r="C28" s="405" t="s">
        <v>20</v>
      </c>
      <c r="D28" s="404"/>
      <c r="E28" s="457" t="s">
        <v>100</v>
      </c>
      <c r="F28" s="457"/>
      <c r="G28" s="458"/>
      <c r="H28" s="459" t="s">
        <v>6</v>
      </c>
      <c r="I28" s="460"/>
      <c r="J28" s="461" t="s">
        <v>100</v>
      </c>
      <c r="K28" s="462"/>
      <c r="L28" s="463" t="s">
        <v>26</v>
      </c>
      <c r="M28" s="464"/>
      <c r="N28" s="465" t="s">
        <v>100</v>
      </c>
      <c r="O28" s="466"/>
    </row>
    <row r="29" spans="1:23" ht="30" customHeight="1" thickBot="1" x14ac:dyDescent="0.25">
      <c r="A29" s="59" t="s">
        <v>92</v>
      </c>
      <c r="C29" s="473" t="s">
        <v>29</v>
      </c>
      <c r="D29" s="474"/>
      <c r="E29" s="475" t="s">
        <v>51</v>
      </c>
      <c r="F29" s="476"/>
      <c r="G29" s="476"/>
      <c r="H29" s="477"/>
      <c r="I29" s="16"/>
      <c r="J29" s="26" t="s">
        <v>3</v>
      </c>
      <c r="K29" s="478" t="s">
        <v>50</v>
      </c>
      <c r="L29" s="479"/>
      <c r="M29" s="480"/>
      <c r="N29" s="16" t="s">
        <v>71</v>
      </c>
      <c r="O29" s="26" t="s">
        <v>3</v>
      </c>
      <c r="P29" s="25">
        <f>LEN(I29)</f>
        <v>0</v>
      </c>
      <c r="S29" s="392" t="str">
        <f>IF(P29=0,"必須項目ですので、在庫数のご入力をお願いします。","OK")</f>
        <v>必須項目ですので、在庫数のご入力をお願いします。</v>
      </c>
      <c r="T29" s="402"/>
      <c r="U29" s="402"/>
      <c r="V29" s="402"/>
      <c r="W29" s="402"/>
    </row>
    <row r="30" spans="1:23" ht="30" customHeight="1" thickBot="1" x14ac:dyDescent="0.25">
      <c r="A30" s="371" t="s">
        <v>93</v>
      </c>
      <c r="C30" s="431" t="s">
        <v>54</v>
      </c>
      <c r="D30" s="432"/>
      <c r="E30" s="447"/>
      <c r="F30" s="448"/>
      <c r="G30" s="448"/>
      <c r="H30" s="448"/>
      <c r="I30" s="448"/>
      <c r="J30" s="448"/>
      <c r="K30" s="448"/>
      <c r="L30" s="448"/>
      <c r="M30" s="448"/>
      <c r="N30" s="448"/>
      <c r="O30" s="449"/>
      <c r="P30" s="456">
        <f>LEN(E30)</f>
        <v>0</v>
      </c>
      <c r="Q30" s="412" t="s">
        <v>4</v>
      </c>
      <c r="R30" s="55"/>
    </row>
    <row r="31" spans="1:23" ht="30" customHeight="1" thickTop="1" thickBot="1" x14ac:dyDescent="0.25">
      <c r="A31" s="371"/>
      <c r="C31" s="433"/>
      <c r="D31" s="432"/>
      <c r="E31" s="450"/>
      <c r="F31" s="451"/>
      <c r="G31" s="451"/>
      <c r="H31" s="451"/>
      <c r="I31" s="451"/>
      <c r="J31" s="451"/>
      <c r="K31" s="451"/>
      <c r="L31" s="451"/>
      <c r="M31" s="451"/>
      <c r="N31" s="451"/>
      <c r="O31" s="452"/>
      <c r="P31" s="456">
        <f>LEN(E31)</f>
        <v>0</v>
      </c>
      <c r="Q31" s="385"/>
      <c r="R31" s="55"/>
    </row>
    <row r="32" spans="1:23" ht="30" customHeight="1" thickTop="1" thickBot="1" x14ac:dyDescent="0.25">
      <c r="A32" s="371"/>
      <c r="C32" s="433"/>
      <c r="D32" s="432"/>
      <c r="E32" s="453"/>
      <c r="F32" s="454"/>
      <c r="G32" s="454"/>
      <c r="H32" s="454"/>
      <c r="I32" s="454"/>
      <c r="J32" s="454"/>
      <c r="K32" s="454"/>
      <c r="L32" s="454"/>
      <c r="M32" s="454"/>
      <c r="N32" s="454"/>
      <c r="O32" s="455"/>
      <c r="P32" s="456">
        <f>LEN(E32)</f>
        <v>0</v>
      </c>
      <c r="Q32" s="385"/>
      <c r="R32" s="55"/>
    </row>
    <row r="33" spans="1:18" ht="30" customHeight="1" thickBot="1" x14ac:dyDescent="0.25">
      <c r="A33" s="371" t="s">
        <v>94</v>
      </c>
      <c r="C33" s="431" t="s">
        <v>77</v>
      </c>
      <c r="D33" s="432"/>
      <c r="E33" s="451"/>
      <c r="F33" s="451"/>
      <c r="G33" s="451"/>
      <c r="H33" s="451"/>
      <c r="I33" s="451"/>
      <c r="J33" s="451"/>
      <c r="K33" s="451"/>
      <c r="L33" s="451"/>
      <c r="M33" s="451"/>
      <c r="N33" s="451"/>
      <c r="O33" s="452"/>
      <c r="P33" s="384">
        <f>LEN(E33)</f>
        <v>0</v>
      </c>
      <c r="Q33" s="412" t="s">
        <v>4</v>
      </c>
      <c r="R33" s="55"/>
    </row>
    <row r="34" spans="1:18" ht="30" customHeight="1" thickTop="1" thickBot="1" x14ac:dyDescent="0.25">
      <c r="A34" s="371"/>
      <c r="C34" s="433"/>
      <c r="D34" s="432"/>
      <c r="E34" s="467"/>
      <c r="F34" s="467"/>
      <c r="G34" s="467"/>
      <c r="H34" s="467"/>
      <c r="I34" s="467"/>
      <c r="J34" s="467"/>
      <c r="K34" s="467"/>
      <c r="L34" s="467"/>
      <c r="M34" s="467"/>
      <c r="N34" s="467"/>
      <c r="O34" s="468"/>
      <c r="P34" s="384"/>
      <c r="Q34" s="385"/>
      <c r="R34" s="55"/>
    </row>
    <row r="35" spans="1:18" ht="30" customHeight="1" thickTop="1" thickBot="1" x14ac:dyDescent="0.25">
      <c r="A35" s="371"/>
      <c r="C35" s="433"/>
      <c r="D35" s="432"/>
      <c r="E35" s="467"/>
      <c r="F35" s="467"/>
      <c r="G35" s="467"/>
      <c r="H35" s="467"/>
      <c r="I35" s="467"/>
      <c r="J35" s="467"/>
      <c r="K35" s="467"/>
      <c r="L35" s="467"/>
      <c r="M35" s="467"/>
      <c r="N35" s="467"/>
      <c r="O35" s="468"/>
      <c r="P35" s="384"/>
      <c r="Q35" s="385"/>
      <c r="R35" s="55"/>
    </row>
    <row r="36" spans="1:18" ht="30" customHeight="1" thickTop="1" thickBot="1" x14ac:dyDescent="0.25">
      <c r="A36" s="371"/>
      <c r="C36" s="433"/>
      <c r="D36" s="432"/>
      <c r="E36" s="454"/>
      <c r="F36" s="454"/>
      <c r="G36" s="454"/>
      <c r="H36" s="454"/>
      <c r="I36" s="454"/>
      <c r="J36" s="454"/>
      <c r="K36" s="454"/>
      <c r="L36" s="454"/>
      <c r="M36" s="454"/>
      <c r="N36" s="454"/>
      <c r="O36" s="455"/>
      <c r="P36" s="384"/>
      <c r="Q36" s="385"/>
      <c r="R36" s="55"/>
    </row>
    <row r="37" spans="1:18" ht="30" customHeight="1" thickBot="1" x14ac:dyDescent="0.25">
      <c r="A37" s="59" t="s">
        <v>95</v>
      </c>
      <c r="C37" s="469" t="s">
        <v>42</v>
      </c>
      <c r="D37" s="470"/>
      <c r="E37" s="471" t="s">
        <v>71</v>
      </c>
      <c r="F37" s="471"/>
      <c r="G37" s="472"/>
      <c r="H37" s="35"/>
      <c r="I37" s="36"/>
      <c r="J37" s="36"/>
      <c r="K37" s="36"/>
      <c r="L37" s="36"/>
      <c r="M37" s="36"/>
      <c r="N37" s="36"/>
      <c r="O37" s="37"/>
    </row>
    <row r="38" spans="1:18" ht="27.75" customHeight="1" x14ac:dyDescent="0.2"/>
    <row r="39" spans="1:18" ht="27.75" customHeight="1" x14ac:dyDescent="0.2"/>
    <row r="40" spans="1:18" ht="27.75" customHeight="1" x14ac:dyDescent="0.2"/>
    <row r="41" spans="1:18" ht="27.75" customHeight="1" x14ac:dyDescent="0.2"/>
    <row r="42" spans="1:18" ht="27.75" customHeight="1" x14ac:dyDescent="0.2"/>
    <row r="43" spans="1:18" ht="27.75" customHeight="1" x14ac:dyDescent="0.2"/>
    <row r="44" spans="1:18" ht="27.75" customHeight="1" x14ac:dyDescent="0.2"/>
    <row r="45" spans="1:18" ht="27.75" customHeight="1" x14ac:dyDescent="0.2"/>
    <row r="46" spans="1:18" ht="27.75" customHeight="1" x14ac:dyDescent="0.2"/>
    <row r="47" spans="1:18" ht="27.75" customHeight="1" x14ac:dyDescent="0.2"/>
    <row r="48" spans="1:18" ht="27.75" customHeight="1" x14ac:dyDescent="0.2"/>
    <row r="49" ht="27.75" customHeight="1" x14ac:dyDescent="0.2"/>
    <row r="50" ht="27.75" customHeight="1" x14ac:dyDescent="0.2"/>
    <row r="51" ht="27.75" customHeight="1" x14ac:dyDescent="0.2"/>
    <row r="52" ht="27.75" customHeight="1" x14ac:dyDescent="0.2"/>
    <row r="53" ht="27.75" customHeight="1" x14ac:dyDescent="0.2"/>
    <row r="54" ht="27.75" customHeight="1" x14ac:dyDescent="0.2"/>
    <row r="55" ht="27.75" customHeight="1" x14ac:dyDescent="0.2"/>
    <row r="56" ht="27.75" customHeight="1" x14ac:dyDescent="0.2"/>
    <row r="57" ht="27.75" customHeight="1" x14ac:dyDescent="0.2"/>
    <row r="58" ht="27.75" customHeight="1" x14ac:dyDescent="0.2"/>
    <row r="59" ht="27.75" customHeight="1" x14ac:dyDescent="0.2"/>
    <row r="60" ht="27.75" customHeight="1" x14ac:dyDescent="0.2"/>
    <row r="61" ht="27.75" customHeight="1" x14ac:dyDescent="0.2"/>
    <row r="62" ht="27.75" customHeight="1" x14ac:dyDescent="0.2"/>
    <row r="63" ht="27.75" customHeight="1" x14ac:dyDescent="0.2"/>
    <row r="64" ht="27.75" customHeight="1" x14ac:dyDescent="0.2"/>
    <row r="65" ht="27.75" customHeight="1" x14ac:dyDescent="0.2"/>
    <row r="66" ht="27.75" customHeight="1" x14ac:dyDescent="0.2"/>
    <row r="67" ht="27.75" customHeight="1" x14ac:dyDescent="0.2"/>
    <row r="68" ht="27.75" customHeight="1" x14ac:dyDescent="0.2"/>
    <row r="69" ht="27.75" customHeight="1" x14ac:dyDescent="0.2"/>
    <row r="70" ht="27.75" customHeight="1" x14ac:dyDescent="0.2"/>
    <row r="71" ht="27.75" customHeight="1" x14ac:dyDescent="0.2"/>
    <row r="72" ht="27.75" customHeight="1" x14ac:dyDescent="0.2"/>
    <row r="73" ht="27.75" customHeight="1" x14ac:dyDescent="0.2"/>
    <row r="74" ht="27.75" customHeight="1" x14ac:dyDescent="0.2"/>
    <row r="75" ht="27.75" customHeight="1" x14ac:dyDescent="0.2"/>
    <row r="76" ht="27.75" customHeight="1" x14ac:dyDescent="0.2"/>
    <row r="77" ht="27.75" customHeight="1" x14ac:dyDescent="0.2"/>
    <row r="78" ht="27.75" customHeight="1" x14ac:dyDescent="0.2"/>
  </sheetData>
  <mergeCells count="105">
    <mergeCell ref="C29:D29"/>
    <mergeCell ref="E29:H29"/>
    <mergeCell ref="K29:M29"/>
    <mergeCell ref="A33:A36"/>
    <mergeCell ref="C33:D36"/>
    <mergeCell ref="E33:O36"/>
    <mergeCell ref="P33:P36"/>
    <mergeCell ref="Q33:Q36"/>
    <mergeCell ref="C37:D37"/>
    <mergeCell ref="E37:G37"/>
    <mergeCell ref="C28:D28"/>
    <mergeCell ref="E28:G28"/>
    <mergeCell ref="H28:I28"/>
    <mergeCell ref="J28:K28"/>
    <mergeCell ref="L28:M28"/>
    <mergeCell ref="N28:O28"/>
    <mergeCell ref="I27:J27"/>
    <mergeCell ref="K27:L27"/>
    <mergeCell ref="N27:O27"/>
    <mergeCell ref="S29:W29"/>
    <mergeCell ref="A30:A32"/>
    <mergeCell ref="C30:D32"/>
    <mergeCell ref="E30:O32"/>
    <mergeCell ref="P30:P32"/>
    <mergeCell ref="Q30:Q32"/>
    <mergeCell ref="Q27:W27"/>
    <mergeCell ref="E22:F22"/>
    <mergeCell ref="H22:O23"/>
    <mergeCell ref="P22:P23"/>
    <mergeCell ref="Q22:Q23"/>
    <mergeCell ref="C26:D26"/>
    <mergeCell ref="E26:H27"/>
    <mergeCell ref="I26:J26"/>
    <mergeCell ref="K26:L26"/>
    <mergeCell ref="N26:O26"/>
    <mergeCell ref="C27:D27"/>
    <mergeCell ref="S22:W23"/>
    <mergeCell ref="E23:F23"/>
    <mergeCell ref="A24:A25"/>
    <mergeCell ref="C24:D25"/>
    <mergeCell ref="E24:O25"/>
    <mergeCell ref="P24:P25"/>
    <mergeCell ref="Q24:Q25"/>
    <mergeCell ref="S24:W25"/>
    <mergeCell ref="A22:A23"/>
    <mergeCell ref="C22:D23"/>
    <mergeCell ref="A16:A19"/>
    <mergeCell ref="C16:D19"/>
    <mergeCell ref="E16:O19"/>
    <mergeCell ref="P16:P19"/>
    <mergeCell ref="Q16:Q19"/>
    <mergeCell ref="S16:W17"/>
    <mergeCell ref="S18:W19"/>
    <mergeCell ref="A20:A21"/>
    <mergeCell ref="C20:D21"/>
    <mergeCell ref="E20:O21"/>
    <mergeCell ref="P20:P21"/>
    <mergeCell ref="Q20:Q21"/>
    <mergeCell ref="S20:W21"/>
    <mergeCell ref="C13:D13"/>
    <mergeCell ref="E13:G13"/>
    <mergeCell ref="H13:I13"/>
    <mergeCell ref="K13:L13"/>
    <mergeCell ref="M13:N13"/>
    <mergeCell ref="S13:W13"/>
    <mergeCell ref="A14:A15"/>
    <mergeCell ref="C14:D15"/>
    <mergeCell ref="E14:O15"/>
    <mergeCell ref="P14:P15"/>
    <mergeCell ref="Q14:Q15"/>
    <mergeCell ref="S14:W14"/>
    <mergeCell ref="S15:W15"/>
    <mergeCell ref="S9:W9"/>
    <mergeCell ref="S10:W10"/>
    <mergeCell ref="A11:A12"/>
    <mergeCell ref="C11:D12"/>
    <mergeCell ref="E11:O12"/>
    <mergeCell ref="P11:P12"/>
    <mergeCell ref="Q11:Q12"/>
    <mergeCell ref="S11:W11"/>
    <mergeCell ref="S12:W12"/>
    <mergeCell ref="F5:H5"/>
    <mergeCell ref="I5:O5"/>
    <mergeCell ref="S5:W5"/>
    <mergeCell ref="F6:H6"/>
    <mergeCell ref="I6:O6"/>
    <mergeCell ref="S6:W6"/>
    <mergeCell ref="C8:O8"/>
    <mergeCell ref="A9:A10"/>
    <mergeCell ref="C9:D10"/>
    <mergeCell ref="E9:O10"/>
    <mergeCell ref="P9:P10"/>
    <mergeCell ref="Q9:Q10"/>
    <mergeCell ref="C1:D1"/>
    <mergeCell ref="Q1:W1"/>
    <mergeCell ref="C2:D2"/>
    <mergeCell ref="F2:H2"/>
    <mergeCell ref="I2:O2"/>
    <mergeCell ref="S2:W2"/>
    <mergeCell ref="F3:H3"/>
    <mergeCell ref="I3:O3"/>
    <mergeCell ref="S3:W3"/>
    <mergeCell ref="F4:H4"/>
    <mergeCell ref="I4:O4"/>
    <mergeCell ref="S4:W4"/>
  </mergeCells>
  <phoneticPr fontId="1"/>
  <conditionalFormatting sqref="S10:W10">
    <cfRule type="expression" dxfId="509" priority="21">
      <formula>$S$10="OK"</formula>
    </cfRule>
    <cfRule type="cellIs" dxfId="508" priority="32" operator="equal">
      <formula>"50文字以内で入力してください。"</formula>
    </cfRule>
  </conditionalFormatting>
  <conditionalFormatting sqref="S12:W12">
    <cfRule type="expression" dxfId="507" priority="19">
      <formula>$S$12="OK"</formula>
    </cfRule>
    <cfRule type="cellIs" dxfId="506" priority="31" operator="equal">
      <formula>"16文字以内で入力してください。"</formula>
    </cfRule>
  </conditionalFormatting>
  <conditionalFormatting sqref="S9:W9">
    <cfRule type="expression" dxfId="505" priority="22">
      <formula>$S$9="OK"</formula>
    </cfRule>
    <cfRule type="cellIs" dxfId="504" priority="30" operator="equal">
      <formula>"50文字以内で入力してください。"</formula>
    </cfRule>
  </conditionalFormatting>
  <conditionalFormatting sqref="E9">
    <cfRule type="expression" dxfId="503" priority="33">
      <formula>$P$9&gt;51</formula>
    </cfRule>
  </conditionalFormatting>
  <conditionalFormatting sqref="S11:W11">
    <cfRule type="expression" dxfId="502" priority="20">
      <formula>$S$11="OK"</formula>
    </cfRule>
    <cfRule type="cellIs" dxfId="501" priority="29" operator="equal">
      <formula>"50文字以内で入力してください。"</formula>
    </cfRule>
  </conditionalFormatting>
  <conditionalFormatting sqref="S15:W15">
    <cfRule type="expression" dxfId="500" priority="17">
      <formula>$S$15="OK"</formula>
    </cfRule>
    <cfRule type="cellIs" dxfId="499" priority="28" operator="equal">
      <formula>"50文字以内で入力してください。"</formula>
    </cfRule>
  </conditionalFormatting>
  <conditionalFormatting sqref="S14:W14 S22">
    <cfRule type="expression" dxfId="498" priority="18">
      <formula>$S$14="OK"</formula>
    </cfRule>
    <cfRule type="cellIs" dxfId="497" priority="27" operator="equal">
      <formula>"50文字以内で入力してください。"</formula>
    </cfRule>
  </conditionalFormatting>
  <conditionalFormatting sqref="E14:O15">
    <cfRule type="expression" dxfId="496" priority="26">
      <formula>$P$14&gt;51</formula>
    </cfRule>
  </conditionalFormatting>
  <conditionalFormatting sqref="E11">
    <cfRule type="expression" dxfId="495" priority="25">
      <formula>$P$11&gt;17</formula>
    </cfRule>
  </conditionalFormatting>
  <conditionalFormatting sqref="S18">
    <cfRule type="cellIs" dxfId="494" priority="24" operator="equal">
      <formula>"500文字以内で入力してください。"</formula>
    </cfRule>
  </conditionalFormatting>
  <conditionalFormatting sqref="S16">
    <cfRule type="cellIs" dxfId="493" priority="23" operator="equal">
      <formula>"50文字以内で入力してください。"</formula>
    </cfRule>
  </conditionalFormatting>
  <conditionalFormatting sqref="S16:W17">
    <cfRule type="expression" dxfId="492" priority="16">
      <formula>$S$16="OK"</formula>
    </cfRule>
  </conditionalFormatting>
  <conditionalFormatting sqref="S18:W19">
    <cfRule type="expression" dxfId="491" priority="15">
      <formula>$S$18="OK"</formula>
    </cfRule>
  </conditionalFormatting>
  <conditionalFormatting sqref="S20">
    <cfRule type="expression" dxfId="490" priority="13">
      <formula>$S$14="OK"</formula>
    </cfRule>
    <cfRule type="cellIs" dxfId="489" priority="14" operator="equal">
      <formula>"50文字以内で入力してください。"</formula>
    </cfRule>
  </conditionalFormatting>
  <conditionalFormatting sqref="S24">
    <cfRule type="expression" dxfId="488" priority="11">
      <formula>$S$24="OK"</formula>
    </cfRule>
    <cfRule type="cellIs" dxfId="487" priority="12" operator="equal">
      <formula>"50文字以内で入力してください。"</formula>
    </cfRule>
  </conditionalFormatting>
  <conditionalFormatting sqref="S13:W13">
    <cfRule type="expression" dxfId="486" priority="9">
      <formula>$S$13="OK"</formula>
    </cfRule>
    <cfRule type="cellIs" dxfId="485" priority="10" operator="equal">
      <formula>"50文字以内で入力してください。"</formula>
    </cfRule>
  </conditionalFormatting>
  <conditionalFormatting sqref="Q1:W1">
    <cfRule type="cellIs" dxfId="484" priority="8" operator="equal">
      <formula>"未記入の入力項目がございます。"</formula>
    </cfRule>
  </conditionalFormatting>
  <conditionalFormatting sqref="S29:W29">
    <cfRule type="expression" dxfId="483" priority="6">
      <formula>$S$29="OK"</formula>
    </cfRule>
    <cfRule type="cellIs" dxfId="482" priority="7" operator="equal">
      <formula>"50文字以内で入力してください。"</formula>
    </cfRule>
  </conditionalFormatting>
  <conditionalFormatting sqref="Q27:W27">
    <cfRule type="expression" dxfId="481" priority="5">
      <formula>$E$26="①通年取扱い"</formula>
    </cfRule>
  </conditionalFormatting>
  <conditionalFormatting sqref="K26:L26">
    <cfRule type="expression" dxfId="480" priority="4">
      <formula>$E$26="①通年取扱い"</formula>
    </cfRule>
  </conditionalFormatting>
  <conditionalFormatting sqref="K27:L27">
    <cfRule type="expression" dxfId="479" priority="3">
      <formula>$E$26="①通年取扱い"</formula>
    </cfRule>
  </conditionalFormatting>
  <conditionalFormatting sqref="N26:O26">
    <cfRule type="expression" dxfId="478" priority="2">
      <formula>$E$26="①通年取扱い"</formula>
    </cfRule>
  </conditionalFormatting>
  <conditionalFormatting sqref="N27:O27">
    <cfRule type="expression" dxfId="477" priority="1">
      <formula>$E$26="①通年取扱い"</formula>
    </cfRule>
  </conditionalFormatting>
  <dataValidations count="11">
    <dataValidation type="list" allowBlank="1" showInputMessage="1" sqref="N29">
      <formula1>"　,制限無し,"</formula1>
    </dataValidation>
    <dataValidation type="list" allowBlank="1" showInputMessage="1" sqref="I29">
      <formula1>"　,無制限,"</formula1>
    </dataValidation>
    <dataValidation type="date" allowBlank="1" showInputMessage="1" showErrorMessage="1" error="2017/1/1以降の日付を入力してください。" sqref="K26:L27 N26:O27">
      <formula1>42736</formula1>
      <formula2>73050</formula2>
    </dataValidation>
    <dataValidation type="list" allowBlank="1" showInputMessage="1" sqref="D3">
      <formula1>"　,サンプル撮影,"</formula1>
    </dataValidation>
    <dataValidation type="list" allowBlank="1" showInputMessage="1" showErrorMessage="1" sqref="E22:F22">
      <formula1>"　,賞味,消費,使用,提供,その他,"</formula1>
    </dataValidation>
    <dataValidation type="list" allowBlank="1" showInputMessage="1" showErrorMessage="1" sqref="G23">
      <formula1>"　,日,ヶ月,年,"</formula1>
    </dataValidation>
    <dataValidation type="list" allowBlank="1" showInputMessage="1" showErrorMessage="1" sqref="E26:H27">
      <formula1>"　　,①通年取扱い,②季節限定取扱い,"</formula1>
    </dataValidation>
    <dataValidation type="list" allowBlank="1" showInputMessage="1" showErrorMessage="1" sqref="J28:K28">
      <formula1>"　　,①～2kg未満,②2kg～5kg未満,③5kg～10kg未満,④10kg～20kg未満,⑤20kg～30kg未満,⑥30kg～50kg未満,"</formula1>
    </dataValidation>
    <dataValidation type="list" allowBlank="1" showInputMessage="1" showErrorMessage="1" sqref="E28:G28">
      <formula1>"　　,①通常便,②冷蔵便,③冷凍便,④その他,"</formula1>
    </dataValidation>
    <dataValidation type="list" allowBlank="1" showInputMessage="1" showErrorMessage="1" sqref="N28:O28">
      <formula1>"　　,①60cmサイズ,②80cmサイズ,③100cmサイズ,④140cmサイズ,⑤160cmサイズ,⑥160～260cmサイズ,"</formula1>
    </dataValidation>
    <dataValidation type="list" allowBlank="1" showInputMessage="1" showErrorMessage="1" sqref="E37:G37">
      <formula1>"　,加入済,未加入,"</formula1>
    </dataValidation>
  </dataValidations>
  <pageMargins left="0.7" right="0.7" top="0.75" bottom="0.75" header="0.3" footer="0.3"/>
  <pageSetup paperSize="9" scale="79" orientation="portrait" r:id="rId1"/>
  <rowBreaks count="1" manualBreakCount="1">
    <brk id="36" max="14" man="1"/>
  </rowBreaks>
  <colBreaks count="1" manualBreakCount="1">
    <brk id="1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79998168889431442"/>
  </sheetPr>
  <dimension ref="A1:W78"/>
  <sheetViews>
    <sheetView workbookViewId="0">
      <pane xSplit="2" ySplit="6" topLeftCell="C7" activePane="bottomRight" state="frozen"/>
      <selection activeCell="E9" sqref="E9:O10"/>
      <selection pane="topRight" activeCell="E9" sqref="E9:O10"/>
      <selection pane="bottomLeft" activeCell="E9" sqref="E9:O10"/>
      <selection pane="bottomRight" activeCell="E9" sqref="E9:O10"/>
    </sheetView>
  </sheetViews>
  <sheetFormatPr defaultRowHeight="13.2" x14ac:dyDescent="0.2"/>
  <cols>
    <col min="1" max="1" width="3.109375" style="59" customWidth="1"/>
    <col min="2" max="2" width="1.109375" style="17" customWidth="1"/>
    <col min="3" max="4" width="16.44140625" style="17" customWidth="1"/>
    <col min="5" max="5" width="3.6640625" style="17" customWidth="1"/>
    <col min="6" max="15" width="6.6640625" style="17" customWidth="1"/>
    <col min="16" max="16" width="6" style="17" customWidth="1"/>
    <col min="17" max="17" width="9.109375" style="18" bestFit="1" customWidth="1"/>
    <col min="18" max="18" width="2.6640625" style="18" customWidth="1"/>
    <col min="19" max="19" width="6" style="17" customWidth="1"/>
    <col min="20" max="16384" width="8.88671875" style="17"/>
  </cols>
  <sheetData>
    <row r="1" spans="1:23" ht="13.5" customHeight="1" thickBot="1" x14ac:dyDescent="0.25">
      <c r="C1" s="363"/>
      <c r="D1" s="363"/>
      <c r="Q1" s="364" t="str">
        <f>IF(S8=13," ","未記入の入力項目がございます。")</f>
        <v>未記入の入力項目がございます。</v>
      </c>
      <c r="R1" s="364"/>
      <c r="S1" s="364"/>
      <c r="T1" s="364"/>
      <c r="U1" s="364"/>
      <c r="V1" s="364"/>
      <c r="W1" s="364"/>
    </row>
    <row r="2" spans="1:23" ht="27.75" customHeight="1" thickBot="1" x14ac:dyDescent="0.25">
      <c r="C2" s="365" t="s">
        <v>70</v>
      </c>
      <c r="D2" s="365"/>
      <c r="F2" s="366" t="s">
        <v>67</v>
      </c>
      <c r="G2" s="367"/>
      <c r="H2" s="367"/>
      <c r="I2" s="368" t="e">
        <f>#REF!</f>
        <v>#REF!</v>
      </c>
      <c r="J2" s="369"/>
      <c r="K2" s="369"/>
      <c r="L2" s="369"/>
      <c r="M2" s="369"/>
      <c r="N2" s="369"/>
      <c r="O2" s="370"/>
      <c r="Q2" s="54" t="s">
        <v>58</v>
      </c>
      <c r="S2" s="371" t="s">
        <v>64</v>
      </c>
      <c r="T2" s="371"/>
      <c r="U2" s="371"/>
      <c r="V2" s="371"/>
      <c r="W2" s="371"/>
    </row>
    <row r="3" spans="1:23" ht="27.75" customHeight="1" thickBot="1" x14ac:dyDescent="0.25">
      <c r="C3" s="19" t="s">
        <v>43</v>
      </c>
      <c r="D3" s="38"/>
      <c r="F3" s="357" t="s">
        <v>47</v>
      </c>
      <c r="G3" s="358"/>
      <c r="H3" s="358"/>
      <c r="I3" s="359" t="e">
        <f>#REF!</f>
        <v>#REF!</v>
      </c>
      <c r="J3" s="360"/>
      <c r="K3" s="360"/>
      <c r="L3" s="360"/>
      <c r="M3" s="360"/>
      <c r="N3" s="360"/>
      <c r="O3" s="361"/>
      <c r="Q3" s="31"/>
      <c r="S3" s="362" t="s">
        <v>59</v>
      </c>
      <c r="T3" s="362"/>
      <c r="U3" s="362"/>
      <c r="V3" s="362"/>
      <c r="W3" s="362"/>
    </row>
    <row r="4" spans="1:23" ht="27.75" customHeight="1" thickBot="1" x14ac:dyDescent="0.25">
      <c r="C4" s="20" t="s">
        <v>44</v>
      </c>
      <c r="D4" s="27"/>
      <c r="F4" s="357" t="s">
        <v>48</v>
      </c>
      <c r="G4" s="358"/>
      <c r="H4" s="358"/>
      <c r="I4" s="359" t="e">
        <f>#REF!</f>
        <v>#REF!</v>
      </c>
      <c r="J4" s="360"/>
      <c r="K4" s="360"/>
      <c r="L4" s="360"/>
      <c r="M4" s="360"/>
      <c r="N4" s="360"/>
      <c r="O4" s="361"/>
      <c r="Q4" s="33"/>
      <c r="S4" s="362" t="s">
        <v>60</v>
      </c>
      <c r="T4" s="362"/>
      <c r="U4" s="362"/>
      <c r="V4" s="362"/>
      <c r="W4" s="362"/>
    </row>
    <row r="5" spans="1:23" ht="27.75" customHeight="1" thickBot="1" x14ac:dyDescent="0.25">
      <c r="C5" s="20" t="s">
        <v>45</v>
      </c>
      <c r="D5" s="27"/>
      <c r="F5" s="357" t="s">
        <v>49</v>
      </c>
      <c r="G5" s="358"/>
      <c r="H5" s="358"/>
      <c r="I5" s="359" t="e">
        <f>#REF!</f>
        <v>#REF!</v>
      </c>
      <c r="J5" s="360"/>
      <c r="K5" s="360"/>
      <c r="L5" s="360"/>
      <c r="M5" s="360"/>
      <c r="N5" s="360"/>
      <c r="O5" s="361"/>
      <c r="Q5" s="32"/>
      <c r="S5" s="362" t="s">
        <v>61</v>
      </c>
      <c r="T5" s="362"/>
      <c r="U5" s="362"/>
      <c r="V5" s="362"/>
      <c r="W5" s="362"/>
    </row>
    <row r="6" spans="1:23" ht="27.75" customHeight="1" thickBot="1" x14ac:dyDescent="0.25">
      <c r="C6" s="21" t="s">
        <v>46</v>
      </c>
      <c r="D6" s="28"/>
      <c r="F6" s="387" t="s">
        <v>55</v>
      </c>
      <c r="G6" s="388"/>
      <c r="H6" s="388"/>
      <c r="I6" s="389" t="e">
        <f>#REF!</f>
        <v>#REF!</v>
      </c>
      <c r="J6" s="390"/>
      <c r="K6" s="390"/>
      <c r="L6" s="390"/>
      <c r="M6" s="390"/>
      <c r="N6" s="390"/>
      <c r="O6" s="391"/>
      <c r="Q6" s="34"/>
      <c r="S6" s="362" t="s">
        <v>62</v>
      </c>
      <c r="T6" s="362"/>
      <c r="U6" s="362"/>
      <c r="V6" s="362"/>
      <c r="W6" s="362"/>
    </row>
    <row r="7" spans="1:23" ht="3.9" customHeight="1" x14ac:dyDescent="0.2">
      <c r="C7" s="40"/>
      <c r="D7" s="40"/>
      <c r="F7" s="41"/>
      <c r="G7" s="41"/>
      <c r="H7" s="41"/>
      <c r="I7" s="42"/>
      <c r="J7" s="43"/>
      <c r="K7" s="43"/>
      <c r="L7" s="43"/>
      <c r="M7" s="43"/>
      <c r="N7" s="43"/>
      <c r="O7" s="43"/>
      <c r="Q7" s="39"/>
      <c r="S7" s="58"/>
      <c r="T7" s="58"/>
      <c r="U7" s="58"/>
      <c r="V7" s="58"/>
      <c r="W7" s="58"/>
    </row>
    <row r="8" spans="1:23" ht="27.75" customHeight="1" thickBot="1" x14ac:dyDescent="0.25">
      <c r="C8" s="372" t="s">
        <v>80</v>
      </c>
      <c r="D8" s="373"/>
      <c r="E8" s="373"/>
      <c r="F8" s="373"/>
      <c r="G8" s="373"/>
      <c r="H8" s="373"/>
      <c r="I8" s="373"/>
      <c r="J8" s="373"/>
      <c r="K8" s="373"/>
      <c r="L8" s="373"/>
      <c r="M8" s="373"/>
      <c r="N8" s="373"/>
      <c r="O8" s="373"/>
      <c r="S8" s="45">
        <f>COUNTIF(S9:W29,"OK")</f>
        <v>4</v>
      </c>
    </row>
    <row r="9" spans="1:23" ht="15" customHeight="1" x14ac:dyDescent="0.2">
      <c r="A9" s="371" t="s">
        <v>81</v>
      </c>
      <c r="C9" s="374" t="s">
        <v>73</v>
      </c>
      <c r="D9" s="375"/>
      <c r="E9" s="378"/>
      <c r="F9" s="379"/>
      <c r="G9" s="379"/>
      <c r="H9" s="379"/>
      <c r="I9" s="379"/>
      <c r="J9" s="379"/>
      <c r="K9" s="379"/>
      <c r="L9" s="379"/>
      <c r="M9" s="379"/>
      <c r="N9" s="379"/>
      <c r="O9" s="380"/>
      <c r="P9" s="384">
        <f>LEN(E9)</f>
        <v>0</v>
      </c>
      <c r="Q9" s="385" t="s">
        <v>4</v>
      </c>
      <c r="S9" s="392" t="str">
        <f>IF(P9=0,"必須項目ですので、ご入力をお願いします。","OK")</f>
        <v>必須項目ですので、ご入力をお願いします。</v>
      </c>
      <c r="T9" s="393"/>
      <c r="U9" s="393"/>
      <c r="V9" s="393"/>
      <c r="W9" s="393"/>
    </row>
    <row r="10" spans="1:23" ht="15" customHeight="1" thickBot="1" x14ac:dyDescent="0.25">
      <c r="A10" s="371"/>
      <c r="C10" s="376"/>
      <c r="D10" s="377"/>
      <c r="E10" s="381"/>
      <c r="F10" s="382"/>
      <c r="G10" s="382"/>
      <c r="H10" s="382"/>
      <c r="I10" s="382"/>
      <c r="J10" s="382"/>
      <c r="K10" s="382"/>
      <c r="L10" s="382"/>
      <c r="M10" s="382"/>
      <c r="N10" s="382"/>
      <c r="O10" s="383"/>
      <c r="P10" s="384"/>
      <c r="Q10" s="386"/>
      <c r="R10" s="22"/>
      <c r="S10" s="394" t="str">
        <f>IF(P9&lt;51,"OK","50文字以内で入力してください。")</f>
        <v>OK</v>
      </c>
      <c r="T10" s="395"/>
      <c r="U10" s="395"/>
      <c r="V10" s="395"/>
      <c r="W10" s="395"/>
    </row>
    <row r="11" spans="1:23" ht="15" customHeight="1" x14ac:dyDescent="0.2">
      <c r="A11" s="371" t="s">
        <v>82</v>
      </c>
      <c r="C11" s="396" t="s">
        <v>74</v>
      </c>
      <c r="D11" s="397"/>
      <c r="E11" s="378"/>
      <c r="F11" s="379"/>
      <c r="G11" s="379"/>
      <c r="H11" s="379"/>
      <c r="I11" s="379"/>
      <c r="J11" s="379"/>
      <c r="K11" s="379"/>
      <c r="L11" s="379"/>
      <c r="M11" s="379"/>
      <c r="N11" s="379"/>
      <c r="O11" s="380"/>
      <c r="P11" s="384">
        <f>LEN(E11)</f>
        <v>0</v>
      </c>
      <c r="Q11" s="400" t="s">
        <v>4</v>
      </c>
      <c r="R11" s="22"/>
      <c r="S11" s="392" t="str">
        <f>IF(P11=0,"必須項目ですので、ご入力をお願いします。","OK")</f>
        <v>必須項目ですので、ご入力をお願いします。</v>
      </c>
      <c r="T11" s="402"/>
      <c r="U11" s="402"/>
      <c r="V11" s="402"/>
      <c r="W11" s="402"/>
    </row>
    <row r="12" spans="1:23" ht="15" customHeight="1" thickBot="1" x14ac:dyDescent="0.25">
      <c r="A12" s="371"/>
      <c r="C12" s="398"/>
      <c r="D12" s="399"/>
      <c r="E12" s="381"/>
      <c r="F12" s="382"/>
      <c r="G12" s="382"/>
      <c r="H12" s="382"/>
      <c r="I12" s="382"/>
      <c r="J12" s="382"/>
      <c r="K12" s="382"/>
      <c r="L12" s="382"/>
      <c r="M12" s="382"/>
      <c r="N12" s="382"/>
      <c r="O12" s="383"/>
      <c r="P12" s="384"/>
      <c r="Q12" s="401"/>
      <c r="R12" s="22"/>
      <c r="S12" s="394" t="str">
        <f>IF(P11&lt;17,"OK","16文字以内で入力してください。")</f>
        <v>OK</v>
      </c>
      <c r="T12" s="395"/>
      <c r="U12" s="395"/>
      <c r="V12" s="395"/>
      <c r="W12" s="395"/>
    </row>
    <row r="13" spans="1:23" ht="30" customHeight="1" thickBot="1" x14ac:dyDescent="0.25">
      <c r="A13" s="59" t="s">
        <v>83</v>
      </c>
      <c r="C13" s="403" t="s">
        <v>69</v>
      </c>
      <c r="D13" s="404"/>
      <c r="E13" s="413" t="s">
        <v>68</v>
      </c>
      <c r="F13" s="413"/>
      <c r="G13" s="413"/>
      <c r="H13" s="414"/>
      <c r="I13" s="414"/>
      <c r="J13" s="23" t="s">
        <v>0</v>
      </c>
      <c r="K13" s="415" t="s">
        <v>31</v>
      </c>
      <c r="L13" s="413"/>
      <c r="M13" s="416">
        <f>H13/1.08</f>
        <v>0</v>
      </c>
      <c r="N13" s="416"/>
      <c r="O13" s="24" t="s">
        <v>0</v>
      </c>
      <c r="P13" s="25">
        <f>LEN(H13)</f>
        <v>0</v>
      </c>
      <c r="S13" s="392" t="str">
        <f>IF(P13=0,"必須項目ですので、提供価格のご入力をお願いします。","OK")</f>
        <v>必須項目ですので、提供価格のご入力をお願いします。</v>
      </c>
      <c r="T13" s="402"/>
      <c r="U13" s="402"/>
      <c r="V13" s="402"/>
      <c r="W13" s="402"/>
    </row>
    <row r="14" spans="1:23" ht="30" customHeight="1" x14ac:dyDescent="0.2">
      <c r="A14" s="371" t="s">
        <v>84</v>
      </c>
      <c r="C14" s="403" t="s">
        <v>75</v>
      </c>
      <c r="D14" s="404"/>
      <c r="E14" s="406"/>
      <c r="F14" s="407"/>
      <c r="G14" s="407"/>
      <c r="H14" s="407"/>
      <c r="I14" s="407"/>
      <c r="J14" s="407"/>
      <c r="K14" s="407"/>
      <c r="L14" s="407"/>
      <c r="M14" s="407"/>
      <c r="N14" s="407"/>
      <c r="O14" s="408"/>
      <c r="P14" s="384">
        <f>LEN(E14)</f>
        <v>0</v>
      </c>
      <c r="Q14" s="412" t="s">
        <v>4</v>
      </c>
      <c r="R14" s="55"/>
      <c r="S14" s="392" t="str">
        <f>IF(P14=0,"必須項目ですので、ご入力をお願いします。","OK")</f>
        <v>必須項目ですので、ご入力をお願いします。</v>
      </c>
      <c r="T14" s="393"/>
      <c r="U14" s="393"/>
      <c r="V14" s="393"/>
      <c r="W14" s="393"/>
    </row>
    <row r="15" spans="1:23" ht="30" customHeight="1" thickBot="1" x14ac:dyDescent="0.25">
      <c r="A15" s="371"/>
      <c r="C15" s="405"/>
      <c r="D15" s="404"/>
      <c r="E15" s="409"/>
      <c r="F15" s="410"/>
      <c r="G15" s="410"/>
      <c r="H15" s="410"/>
      <c r="I15" s="410"/>
      <c r="J15" s="410"/>
      <c r="K15" s="410"/>
      <c r="L15" s="410"/>
      <c r="M15" s="410"/>
      <c r="N15" s="410"/>
      <c r="O15" s="411"/>
      <c r="P15" s="384"/>
      <c r="Q15" s="385"/>
      <c r="R15" s="55"/>
      <c r="S15" s="394" t="str">
        <f>IF(P14&lt;51,"OK","50文字以内で入力してください。")</f>
        <v>OK</v>
      </c>
      <c r="T15" s="395"/>
      <c r="U15" s="395"/>
      <c r="V15" s="395"/>
      <c r="W15" s="395"/>
    </row>
    <row r="16" spans="1:23" ht="30" customHeight="1" x14ac:dyDescent="0.2">
      <c r="A16" s="371" t="s">
        <v>85</v>
      </c>
      <c r="C16" s="403" t="s">
        <v>76</v>
      </c>
      <c r="D16" s="404"/>
      <c r="E16" s="419"/>
      <c r="F16" s="420"/>
      <c r="G16" s="420"/>
      <c r="H16" s="420"/>
      <c r="I16" s="420"/>
      <c r="J16" s="420"/>
      <c r="K16" s="420"/>
      <c r="L16" s="420"/>
      <c r="M16" s="420"/>
      <c r="N16" s="420"/>
      <c r="O16" s="421"/>
      <c r="P16" s="384">
        <f>LEN(E16)</f>
        <v>0</v>
      </c>
      <c r="Q16" s="428" t="s">
        <v>4</v>
      </c>
      <c r="R16" s="25"/>
      <c r="S16" s="402" t="str">
        <f>IF(P16=0,"必須項目ですので、ご入力をお願いします。","OK")</f>
        <v>必須項目ですので、ご入力をお願いします。</v>
      </c>
      <c r="T16" s="402"/>
      <c r="U16" s="402"/>
      <c r="V16" s="402"/>
      <c r="W16" s="402"/>
    </row>
    <row r="17" spans="1:23" ht="30" customHeight="1" x14ac:dyDescent="0.2">
      <c r="A17" s="371"/>
      <c r="C17" s="405"/>
      <c r="D17" s="404"/>
      <c r="E17" s="422"/>
      <c r="F17" s="423"/>
      <c r="G17" s="423"/>
      <c r="H17" s="423"/>
      <c r="I17" s="423"/>
      <c r="J17" s="423"/>
      <c r="K17" s="423"/>
      <c r="L17" s="423"/>
      <c r="M17" s="423"/>
      <c r="N17" s="423"/>
      <c r="O17" s="424"/>
      <c r="P17" s="384"/>
      <c r="Q17" s="428"/>
      <c r="R17" s="25"/>
      <c r="S17" s="402"/>
      <c r="T17" s="402"/>
      <c r="U17" s="402"/>
      <c r="V17" s="402"/>
      <c r="W17" s="402"/>
    </row>
    <row r="18" spans="1:23" ht="30" customHeight="1" x14ac:dyDescent="0.2">
      <c r="A18" s="371"/>
      <c r="C18" s="405"/>
      <c r="D18" s="404"/>
      <c r="E18" s="422"/>
      <c r="F18" s="423"/>
      <c r="G18" s="423"/>
      <c r="H18" s="423"/>
      <c r="I18" s="423"/>
      <c r="J18" s="423"/>
      <c r="K18" s="423"/>
      <c r="L18" s="423"/>
      <c r="M18" s="423"/>
      <c r="N18" s="423"/>
      <c r="O18" s="424"/>
      <c r="P18" s="384"/>
      <c r="Q18" s="428"/>
      <c r="R18" s="25"/>
      <c r="S18" s="429" t="str">
        <f>IF(P17&lt;510,"OK","500文字以内で入力してください。")</f>
        <v>OK</v>
      </c>
      <c r="T18" s="429"/>
      <c r="U18" s="429"/>
      <c r="V18" s="429"/>
      <c r="W18" s="429"/>
    </row>
    <row r="19" spans="1:23" ht="30" customHeight="1" thickBot="1" x14ac:dyDescent="0.25">
      <c r="A19" s="371"/>
      <c r="C19" s="405"/>
      <c r="D19" s="404"/>
      <c r="E19" s="425"/>
      <c r="F19" s="426"/>
      <c r="G19" s="426"/>
      <c r="H19" s="426"/>
      <c r="I19" s="426"/>
      <c r="J19" s="426"/>
      <c r="K19" s="426"/>
      <c r="L19" s="426"/>
      <c r="M19" s="426"/>
      <c r="N19" s="426"/>
      <c r="O19" s="427"/>
      <c r="P19" s="384"/>
      <c r="Q19" s="428"/>
      <c r="R19" s="25"/>
      <c r="S19" s="429"/>
      <c r="T19" s="429"/>
      <c r="U19" s="429"/>
      <c r="V19" s="429"/>
      <c r="W19" s="429"/>
    </row>
    <row r="20" spans="1:23" ht="30" customHeight="1" x14ac:dyDescent="0.2">
      <c r="A20" s="371" t="s">
        <v>86</v>
      </c>
      <c r="C20" s="403" t="s">
        <v>63</v>
      </c>
      <c r="D20" s="404"/>
      <c r="E20" s="407"/>
      <c r="F20" s="407"/>
      <c r="G20" s="407"/>
      <c r="H20" s="407"/>
      <c r="I20" s="407"/>
      <c r="J20" s="407"/>
      <c r="K20" s="407"/>
      <c r="L20" s="407"/>
      <c r="M20" s="407"/>
      <c r="N20" s="407"/>
      <c r="O20" s="408"/>
      <c r="P20" s="384">
        <f>LEN(E20)</f>
        <v>0</v>
      </c>
      <c r="Q20" s="412" t="s">
        <v>4</v>
      </c>
      <c r="R20" s="55"/>
      <c r="S20" s="392" t="str">
        <f>IF(P20=0,"必須項目ですので、ご入力をお願いします。","OK")</f>
        <v>必須項目ですので、ご入力をお願いします。</v>
      </c>
      <c r="T20" s="402"/>
      <c r="U20" s="402"/>
      <c r="V20" s="402"/>
      <c r="W20" s="402"/>
    </row>
    <row r="21" spans="1:23" ht="30" customHeight="1" thickBot="1" x14ac:dyDescent="0.25">
      <c r="A21" s="371"/>
      <c r="C21" s="405"/>
      <c r="D21" s="404"/>
      <c r="E21" s="417"/>
      <c r="F21" s="417"/>
      <c r="G21" s="417"/>
      <c r="H21" s="417"/>
      <c r="I21" s="417"/>
      <c r="J21" s="417"/>
      <c r="K21" s="417"/>
      <c r="L21" s="417"/>
      <c r="M21" s="417"/>
      <c r="N21" s="417"/>
      <c r="O21" s="418"/>
      <c r="P21" s="384"/>
      <c r="Q21" s="385"/>
      <c r="R21" s="55"/>
      <c r="S21" s="392"/>
      <c r="T21" s="402"/>
      <c r="U21" s="402"/>
      <c r="V21" s="402"/>
      <c r="W21" s="402"/>
    </row>
    <row r="22" spans="1:23" ht="30" customHeight="1" x14ac:dyDescent="0.2">
      <c r="A22" s="371" t="s">
        <v>87</v>
      </c>
      <c r="C22" s="431" t="s">
        <v>65</v>
      </c>
      <c r="D22" s="432"/>
      <c r="E22" s="434" t="s">
        <v>79</v>
      </c>
      <c r="F22" s="434"/>
      <c r="G22" s="29" t="s">
        <v>2</v>
      </c>
      <c r="H22" s="406"/>
      <c r="I22" s="407"/>
      <c r="J22" s="407"/>
      <c r="K22" s="407"/>
      <c r="L22" s="407"/>
      <c r="M22" s="407"/>
      <c r="N22" s="407"/>
      <c r="O22" s="408"/>
      <c r="P22" s="384">
        <f>LEN(E23)</f>
        <v>0</v>
      </c>
      <c r="Q22" s="435"/>
      <c r="R22" s="55"/>
      <c r="S22" s="392" t="str">
        <f>IF(P22=0,"必須項目ですので、ご入力をお願いします。","OK")</f>
        <v>必須項目ですので、ご入力をお願いします。</v>
      </c>
      <c r="T22" s="402"/>
      <c r="U22" s="402"/>
      <c r="V22" s="402"/>
      <c r="W22" s="402"/>
    </row>
    <row r="23" spans="1:23" ht="30" customHeight="1" thickBot="1" x14ac:dyDescent="0.25">
      <c r="A23" s="371"/>
      <c r="C23" s="433"/>
      <c r="D23" s="432"/>
      <c r="E23" s="430"/>
      <c r="F23" s="430"/>
      <c r="G23" s="30" t="s">
        <v>7</v>
      </c>
      <c r="H23" s="409"/>
      <c r="I23" s="410"/>
      <c r="J23" s="410"/>
      <c r="K23" s="410"/>
      <c r="L23" s="410"/>
      <c r="M23" s="410"/>
      <c r="N23" s="410"/>
      <c r="O23" s="411"/>
      <c r="P23" s="384"/>
      <c r="Q23" s="436"/>
      <c r="R23" s="55"/>
      <c r="S23" s="392"/>
      <c r="T23" s="402"/>
      <c r="U23" s="402"/>
      <c r="V23" s="402"/>
      <c r="W23" s="402"/>
    </row>
    <row r="24" spans="1:23" ht="30" customHeight="1" x14ac:dyDescent="0.2">
      <c r="A24" s="371" t="s">
        <v>88</v>
      </c>
      <c r="C24" s="431" t="s">
        <v>66</v>
      </c>
      <c r="D24" s="432"/>
      <c r="E24" s="417"/>
      <c r="F24" s="417"/>
      <c r="G24" s="417"/>
      <c r="H24" s="417"/>
      <c r="I24" s="417"/>
      <c r="J24" s="417"/>
      <c r="K24" s="417"/>
      <c r="L24" s="417"/>
      <c r="M24" s="417"/>
      <c r="N24" s="417"/>
      <c r="O24" s="418"/>
      <c r="P24" s="384">
        <f>LEN(E24)</f>
        <v>0</v>
      </c>
      <c r="Q24" s="412" t="s">
        <v>4</v>
      </c>
      <c r="R24" s="55"/>
      <c r="S24" s="392" t="str">
        <f>IF(P24=0,"必須項目ですので、ご入力をお願いします。","OK")</f>
        <v>必須項目ですので、ご入力をお願いします。</v>
      </c>
      <c r="T24" s="402"/>
      <c r="U24" s="402"/>
      <c r="V24" s="402"/>
      <c r="W24" s="402"/>
    </row>
    <row r="25" spans="1:23" ht="30" customHeight="1" thickBot="1" x14ac:dyDescent="0.25">
      <c r="A25" s="371"/>
      <c r="C25" s="433"/>
      <c r="D25" s="432"/>
      <c r="E25" s="410"/>
      <c r="F25" s="410"/>
      <c r="G25" s="410"/>
      <c r="H25" s="410"/>
      <c r="I25" s="410"/>
      <c r="J25" s="410"/>
      <c r="K25" s="410"/>
      <c r="L25" s="410"/>
      <c r="M25" s="410"/>
      <c r="N25" s="410"/>
      <c r="O25" s="411"/>
      <c r="P25" s="384"/>
      <c r="Q25" s="385"/>
      <c r="R25" s="55"/>
      <c r="S25" s="392"/>
      <c r="T25" s="402"/>
      <c r="U25" s="402"/>
      <c r="V25" s="402"/>
      <c r="W25" s="402"/>
    </row>
    <row r="26" spans="1:23" ht="30" customHeight="1" x14ac:dyDescent="0.2">
      <c r="A26" s="59" t="s">
        <v>89</v>
      </c>
      <c r="C26" s="405" t="s">
        <v>5</v>
      </c>
      <c r="D26" s="404"/>
      <c r="E26" s="437" t="s">
        <v>100</v>
      </c>
      <c r="F26" s="437"/>
      <c r="G26" s="437"/>
      <c r="H26" s="437"/>
      <c r="I26" s="439" t="s">
        <v>57</v>
      </c>
      <c r="J26" s="440"/>
      <c r="K26" s="441"/>
      <c r="L26" s="441"/>
      <c r="M26" s="57" t="s">
        <v>8</v>
      </c>
      <c r="N26" s="441"/>
      <c r="O26" s="442"/>
    </row>
    <row r="27" spans="1:23" ht="30" customHeight="1" thickBot="1" x14ac:dyDescent="0.25">
      <c r="A27" s="59" t="s">
        <v>90</v>
      </c>
      <c r="C27" s="405" t="s">
        <v>21</v>
      </c>
      <c r="D27" s="404"/>
      <c r="E27" s="438"/>
      <c r="F27" s="438"/>
      <c r="G27" s="438"/>
      <c r="H27" s="438"/>
      <c r="I27" s="443" t="s">
        <v>56</v>
      </c>
      <c r="J27" s="444"/>
      <c r="K27" s="445"/>
      <c r="L27" s="445"/>
      <c r="M27" s="56" t="s">
        <v>8</v>
      </c>
      <c r="N27" s="445"/>
      <c r="O27" s="446"/>
      <c r="Q27" s="363" t="s">
        <v>78</v>
      </c>
      <c r="R27" s="363"/>
      <c r="S27" s="363"/>
      <c r="T27" s="363"/>
      <c r="U27" s="363"/>
      <c r="V27" s="363"/>
      <c r="W27" s="363"/>
    </row>
    <row r="28" spans="1:23" ht="30" customHeight="1" thickBot="1" x14ac:dyDescent="0.25">
      <c r="A28" s="59" t="s">
        <v>91</v>
      </c>
      <c r="C28" s="405" t="s">
        <v>20</v>
      </c>
      <c r="D28" s="404"/>
      <c r="E28" s="457" t="s">
        <v>100</v>
      </c>
      <c r="F28" s="457"/>
      <c r="G28" s="458"/>
      <c r="H28" s="459" t="s">
        <v>6</v>
      </c>
      <c r="I28" s="460"/>
      <c r="J28" s="461" t="s">
        <v>100</v>
      </c>
      <c r="K28" s="462"/>
      <c r="L28" s="463" t="s">
        <v>26</v>
      </c>
      <c r="M28" s="464"/>
      <c r="N28" s="465" t="s">
        <v>100</v>
      </c>
      <c r="O28" s="466"/>
    </row>
    <row r="29" spans="1:23" ht="30" customHeight="1" thickBot="1" x14ac:dyDescent="0.25">
      <c r="A29" s="59" t="s">
        <v>92</v>
      </c>
      <c r="C29" s="473" t="s">
        <v>29</v>
      </c>
      <c r="D29" s="474"/>
      <c r="E29" s="475" t="s">
        <v>51</v>
      </c>
      <c r="F29" s="476"/>
      <c r="G29" s="476"/>
      <c r="H29" s="477"/>
      <c r="I29" s="16"/>
      <c r="J29" s="26" t="s">
        <v>3</v>
      </c>
      <c r="K29" s="478" t="s">
        <v>50</v>
      </c>
      <c r="L29" s="479"/>
      <c r="M29" s="480"/>
      <c r="N29" s="16"/>
      <c r="O29" s="26" t="s">
        <v>3</v>
      </c>
      <c r="P29" s="25">
        <f>LEN(I29)</f>
        <v>0</v>
      </c>
      <c r="S29" s="392" t="str">
        <f>IF(P29=0,"必須項目ですので、在庫数のご入力をお願いします。","OK")</f>
        <v>必須項目ですので、在庫数のご入力をお願いします。</v>
      </c>
      <c r="T29" s="402"/>
      <c r="U29" s="402"/>
      <c r="V29" s="402"/>
      <c r="W29" s="402"/>
    </row>
    <row r="30" spans="1:23" ht="30" customHeight="1" thickBot="1" x14ac:dyDescent="0.25">
      <c r="A30" s="371" t="s">
        <v>93</v>
      </c>
      <c r="C30" s="431" t="s">
        <v>54</v>
      </c>
      <c r="D30" s="432"/>
      <c r="E30" s="447"/>
      <c r="F30" s="448"/>
      <c r="G30" s="448"/>
      <c r="H30" s="448"/>
      <c r="I30" s="448"/>
      <c r="J30" s="448"/>
      <c r="K30" s="448"/>
      <c r="L30" s="448"/>
      <c r="M30" s="448"/>
      <c r="N30" s="448"/>
      <c r="O30" s="449"/>
      <c r="P30" s="456">
        <f>LEN(E30)</f>
        <v>0</v>
      </c>
      <c r="Q30" s="412" t="s">
        <v>4</v>
      </c>
      <c r="R30" s="55"/>
    </row>
    <row r="31" spans="1:23" ht="30" customHeight="1" thickTop="1" thickBot="1" x14ac:dyDescent="0.25">
      <c r="A31" s="371"/>
      <c r="C31" s="433"/>
      <c r="D31" s="432"/>
      <c r="E31" s="450"/>
      <c r="F31" s="451"/>
      <c r="G31" s="451"/>
      <c r="H31" s="451"/>
      <c r="I31" s="451"/>
      <c r="J31" s="451"/>
      <c r="K31" s="451"/>
      <c r="L31" s="451"/>
      <c r="M31" s="451"/>
      <c r="N31" s="451"/>
      <c r="O31" s="452"/>
      <c r="P31" s="456">
        <f>LEN(E31)</f>
        <v>0</v>
      </c>
      <c r="Q31" s="385"/>
      <c r="R31" s="55"/>
    </row>
    <row r="32" spans="1:23" ht="30" customHeight="1" thickTop="1" thickBot="1" x14ac:dyDescent="0.25">
      <c r="A32" s="371"/>
      <c r="C32" s="433"/>
      <c r="D32" s="432"/>
      <c r="E32" s="453"/>
      <c r="F32" s="454"/>
      <c r="G32" s="454"/>
      <c r="H32" s="454"/>
      <c r="I32" s="454"/>
      <c r="J32" s="454"/>
      <c r="K32" s="454"/>
      <c r="L32" s="454"/>
      <c r="M32" s="454"/>
      <c r="N32" s="454"/>
      <c r="O32" s="455"/>
      <c r="P32" s="456">
        <f>LEN(E32)</f>
        <v>0</v>
      </c>
      <c r="Q32" s="385"/>
      <c r="R32" s="55"/>
    </row>
    <row r="33" spans="1:18" ht="30" customHeight="1" thickBot="1" x14ac:dyDescent="0.25">
      <c r="A33" s="371" t="s">
        <v>94</v>
      </c>
      <c r="C33" s="431" t="s">
        <v>77</v>
      </c>
      <c r="D33" s="432"/>
      <c r="E33" s="451"/>
      <c r="F33" s="451"/>
      <c r="G33" s="451"/>
      <c r="H33" s="451"/>
      <c r="I33" s="451"/>
      <c r="J33" s="451"/>
      <c r="K33" s="451"/>
      <c r="L33" s="451"/>
      <c r="M33" s="451"/>
      <c r="N33" s="451"/>
      <c r="O33" s="452"/>
      <c r="P33" s="384">
        <f>LEN(E33)</f>
        <v>0</v>
      </c>
      <c r="Q33" s="412" t="s">
        <v>4</v>
      </c>
      <c r="R33" s="55"/>
    </row>
    <row r="34" spans="1:18" ht="30" customHeight="1" thickTop="1" thickBot="1" x14ac:dyDescent="0.25">
      <c r="A34" s="371"/>
      <c r="C34" s="433"/>
      <c r="D34" s="432"/>
      <c r="E34" s="467"/>
      <c r="F34" s="467"/>
      <c r="G34" s="467"/>
      <c r="H34" s="467"/>
      <c r="I34" s="467"/>
      <c r="J34" s="467"/>
      <c r="K34" s="467"/>
      <c r="L34" s="467"/>
      <c r="M34" s="467"/>
      <c r="N34" s="467"/>
      <c r="O34" s="468"/>
      <c r="P34" s="384"/>
      <c r="Q34" s="385"/>
      <c r="R34" s="55"/>
    </row>
    <row r="35" spans="1:18" ht="30" customHeight="1" thickTop="1" thickBot="1" x14ac:dyDescent="0.25">
      <c r="A35" s="371"/>
      <c r="C35" s="433"/>
      <c r="D35" s="432"/>
      <c r="E35" s="467"/>
      <c r="F35" s="467"/>
      <c r="G35" s="467"/>
      <c r="H35" s="467"/>
      <c r="I35" s="467"/>
      <c r="J35" s="467"/>
      <c r="K35" s="467"/>
      <c r="L35" s="467"/>
      <c r="M35" s="467"/>
      <c r="N35" s="467"/>
      <c r="O35" s="468"/>
      <c r="P35" s="384"/>
      <c r="Q35" s="385"/>
      <c r="R35" s="55"/>
    </row>
    <row r="36" spans="1:18" ht="30" customHeight="1" thickTop="1" thickBot="1" x14ac:dyDescent="0.25">
      <c r="A36" s="371"/>
      <c r="C36" s="433"/>
      <c r="D36" s="432"/>
      <c r="E36" s="454"/>
      <c r="F36" s="454"/>
      <c r="G36" s="454"/>
      <c r="H36" s="454"/>
      <c r="I36" s="454"/>
      <c r="J36" s="454"/>
      <c r="K36" s="454"/>
      <c r="L36" s="454"/>
      <c r="M36" s="454"/>
      <c r="N36" s="454"/>
      <c r="O36" s="455"/>
      <c r="P36" s="384"/>
      <c r="Q36" s="385"/>
      <c r="R36" s="55"/>
    </row>
    <row r="37" spans="1:18" ht="30" customHeight="1" thickBot="1" x14ac:dyDescent="0.25">
      <c r="A37" s="59" t="s">
        <v>95</v>
      </c>
      <c r="C37" s="469" t="s">
        <v>42</v>
      </c>
      <c r="D37" s="470"/>
      <c r="E37" s="471" t="s">
        <v>71</v>
      </c>
      <c r="F37" s="471"/>
      <c r="G37" s="472"/>
      <c r="H37" s="35"/>
      <c r="I37" s="36"/>
      <c r="J37" s="36"/>
      <c r="K37" s="36"/>
      <c r="L37" s="36"/>
      <c r="M37" s="36"/>
      <c r="N37" s="36"/>
      <c r="O37" s="37"/>
    </row>
    <row r="38" spans="1:18" ht="27.75" customHeight="1" x14ac:dyDescent="0.2"/>
    <row r="39" spans="1:18" ht="27.75" customHeight="1" x14ac:dyDescent="0.2"/>
    <row r="40" spans="1:18" ht="27.75" customHeight="1" x14ac:dyDescent="0.2"/>
    <row r="41" spans="1:18" ht="27.75" customHeight="1" x14ac:dyDescent="0.2"/>
    <row r="42" spans="1:18" ht="27.75" customHeight="1" x14ac:dyDescent="0.2"/>
    <row r="43" spans="1:18" ht="27.75" customHeight="1" x14ac:dyDescent="0.2"/>
    <row r="44" spans="1:18" ht="27.75" customHeight="1" x14ac:dyDescent="0.2"/>
    <row r="45" spans="1:18" ht="27.75" customHeight="1" x14ac:dyDescent="0.2"/>
    <row r="46" spans="1:18" ht="27.75" customHeight="1" x14ac:dyDescent="0.2"/>
    <row r="47" spans="1:18" ht="27.75" customHeight="1" x14ac:dyDescent="0.2"/>
    <row r="48" spans="1:18" ht="27.75" customHeight="1" x14ac:dyDescent="0.2"/>
    <row r="49" ht="27.75" customHeight="1" x14ac:dyDescent="0.2"/>
    <row r="50" ht="27.75" customHeight="1" x14ac:dyDescent="0.2"/>
    <row r="51" ht="27.75" customHeight="1" x14ac:dyDescent="0.2"/>
    <row r="52" ht="27.75" customHeight="1" x14ac:dyDescent="0.2"/>
    <row r="53" ht="27.75" customHeight="1" x14ac:dyDescent="0.2"/>
    <row r="54" ht="27.75" customHeight="1" x14ac:dyDescent="0.2"/>
    <row r="55" ht="27.75" customHeight="1" x14ac:dyDescent="0.2"/>
    <row r="56" ht="27.75" customHeight="1" x14ac:dyDescent="0.2"/>
    <row r="57" ht="27.75" customHeight="1" x14ac:dyDescent="0.2"/>
    <row r="58" ht="27.75" customHeight="1" x14ac:dyDescent="0.2"/>
    <row r="59" ht="27.75" customHeight="1" x14ac:dyDescent="0.2"/>
    <row r="60" ht="27.75" customHeight="1" x14ac:dyDescent="0.2"/>
    <row r="61" ht="27.75" customHeight="1" x14ac:dyDescent="0.2"/>
    <row r="62" ht="27.75" customHeight="1" x14ac:dyDescent="0.2"/>
    <row r="63" ht="27.75" customHeight="1" x14ac:dyDescent="0.2"/>
    <row r="64" ht="27.75" customHeight="1" x14ac:dyDescent="0.2"/>
    <row r="65" ht="27.75" customHeight="1" x14ac:dyDescent="0.2"/>
    <row r="66" ht="27.75" customHeight="1" x14ac:dyDescent="0.2"/>
    <row r="67" ht="27.75" customHeight="1" x14ac:dyDescent="0.2"/>
    <row r="68" ht="27.75" customHeight="1" x14ac:dyDescent="0.2"/>
    <row r="69" ht="27.75" customHeight="1" x14ac:dyDescent="0.2"/>
    <row r="70" ht="27.75" customHeight="1" x14ac:dyDescent="0.2"/>
    <row r="71" ht="27.75" customHeight="1" x14ac:dyDescent="0.2"/>
    <row r="72" ht="27.75" customHeight="1" x14ac:dyDescent="0.2"/>
    <row r="73" ht="27.75" customHeight="1" x14ac:dyDescent="0.2"/>
    <row r="74" ht="27.75" customHeight="1" x14ac:dyDescent="0.2"/>
    <row r="75" ht="27.75" customHeight="1" x14ac:dyDescent="0.2"/>
    <row r="76" ht="27.75" customHeight="1" x14ac:dyDescent="0.2"/>
    <row r="77" ht="27.75" customHeight="1" x14ac:dyDescent="0.2"/>
    <row r="78" ht="27.75" customHeight="1" x14ac:dyDescent="0.2"/>
  </sheetData>
  <mergeCells count="105">
    <mergeCell ref="C29:D29"/>
    <mergeCell ref="E29:H29"/>
    <mergeCell ref="K29:M29"/>
    <mergeCell ref="A33:A36"/>
    <mergeCell ref="C33:D36"/>
    <mergeCell ref="E33:O36"/>
    <mergeCell ref="P33:P36"/>
    <mergeCell ref="Q33:Q36"/>
    <mergeCell ref="C37:D37"/>
    <mergeCell ref="E37:G37"/>
    <mergeCell ref="C28:D28"/>
    <mergeCell ref="E28:G28"/>
    <mergeCell ref="H28:I28"/>
    <mergeCell ref="J28:K28"/>
    <mergeCell ref="L28:M28"/>
    <mergeCell ref="N28:O28"/>
    <mergeCell ref="I27:J27"/>
    <mergeCell ref="K27:L27"/>
    <mergeCell ref="N27:O27"/>
    <mergeCell ref="S29:W29"/>
    <mergeCell ref="A30:A32"/>
    <mergeCell ref="C30:D32"/>
    <mergeCell ref="E30:O32"/>
    <mergeCell ref="P30:P32"/>
    <mergeCell ref="Q30:Q32"/>
    <mergeCell ref="Q27:W27"/>
    <mergeCell ref="E22:F22"/>
    <mergeCell ref="H22:O23"/>
    <mergeCell ref="P22:P23"/>
    <mergeCell ref="Q22:Q23"/>
    <mergeCell ref="C26:D26"/>
    <mergeCell ref="E26:H27"/>
    <mergeCell ref="I26:J26"/>
    <mergeCell ref="K26:L26"/>
    <mergeCell ref="N26:O26"/>
    <mergeCell ref="C27:D27"/>
    <mergeCell ref="S22:W23"/>
    <mergeCell ref="E23:F23"/>
    <mergeCell ref="A24:A25"/>
    <mergeCell ref="C24:D25"/>
    <mergeCell ref="E24:O25"/>
    <mergeCell ref="P24:P25"/>
    <mergeCell ref="Q24:Q25"/>
    <mergeCell ref="S24:W25"/>
    <mergeCell ref="A22:A23"/>
    <mergeCell ref="C22:D23"/>
    <mergeCell ref="A16:A19"/>
    <mergeCell ref="C16:D19"/>
    <mergeCell ref="E16:O19"/>
    <mergeCell ref="P16:P19"/>
    <mergeCell ref="Q16:Q19"/>
    <mergeCell ref="S16:W17"/>
    <mergeCell ref="S18:W19"/>
    <mergeCell ref="A20:A21"/>
    <mergeCell ref="C20:D21"/>
    <mergeCell ref="E20:O21"/>
    <mergeCell ref="P20:P21"/>
    <mergeCell ref="Q20:Q21"/>
    <mergeCell ref="S20:W21"/>
    <mergeCell ref="C13:D13"/>
    <mergeCell ref="E13:G13"/>
    <mergeCell ref="H13:I13"/>
    <mergeCell ref="K13:L13"/>
    <mergeCell ref="M13:N13"/>
    <mergeCell ref="S13:W13"/>
    <mergeCell ref="A14:A15"/>
    <mergeCell ref="C14:D15"/>
    <mergeCell ref="E14:O15"/>
    <mergeCell ref="P14:P15"/>
    <mergeCell ref="Q14:Q15"/>
    <mergeCell ref="S14:W14"/>
    <mergeCell ref="S15:W15"/>
    <mergeCell ref="S9:W9"/>
    <mergeCell ref="S10:W10"/>
    <mergeCell ref="A11:A12"/>
    <mergeCell ref="C11:D12"/>
    <mergeCell ref="E11:O12"/>
    <mergeCell ref="P11:P12"/>
    <mergeCell ref="Q11:Q12"/>
    <mergeCell ref="S11:W11"/>
    <mergeCell ref="S12:W12"/>
    <mergeCell ref="F5:H5"/>
    <mergeCell ref="I5:O5"/>
    <mergeCell ref="S5:W5"/>
    <mergeCell ref="F6:H6"/>
    <mergeCell ref="I6:O6"/>
    <mergeCell ref="S6:W6"/>
    <mergeCell ref="C8:O8"/>
    <mergeCell ref="A9:A10"/>
    <mergeCell ref="C9:D10"/>
    <mergeCell ref="E9:O10"/>
    <mergeCell ref="P9:P10"/>
    <mergeCell ref="Q9:Q10"/>
    <mergeCell ref="C1:D1"/>
    <mergeCell ref="Q1:W1"/>
    <mergeCell ref="C2:D2"/>
    <mergeCell ref="F2:H2"/>
    <mergeCell ref="I2:O2"/>
    <mergeCell ref="S2:W2"/>
    <mergeCell ref="F3:H3"/>
    <mergeCell ref="I3:O3"/>
    <mergeCell ref="S3:W3"/>
    <mergeCell ref="F4:H4"/>
    <mergeCell ref="I4:O4"/>
    <mergeCell ref="S4:W4"/>
  </mergeCells>
  <phoneticPr fontId="1"/>
  <conditionalFormatting sqref="S10:W10">
    <cfRule type="expression" dxfId="476" priority="21">
      <formula>$S$10="OK"</formula>
    </cfRule>
    <cfRule type="cellIs" dxfId="475" priority="32" operator="equal">
      <formula>"50文字以内で入力してください。"</formula>
    </cfRule>
  </conditionalFormatting>
  <conditionalFormatting sqref="S12:W12">
    <cfRule type="expression" dxfId="474" priority="19">
      <formula>$S$12="OK"</formula>
    </cfRule>
    <cfRule type="cellIs" dxfId="473" priority="31" operator="equal">
      <formula>"16文字以内で入力してください。"</formula>
    </cfRule>
  </conditionalFormatting>
  <conditionalFormatting sqref="S9:W9">
    <cfRule type="expression" dxfId="472" priority="22">
      <formula>$S$9="OK"</formula>
    </cfRule>
    <cfRule type="cellIs" dxfId="471" priority="30" operator="equal">
      <formula>"50文字以内で入力してください。"</formula>
    </cfRule>
  </conditionalFormatting>
  <conditionalFormatting sqref="E9">
    <cfRule type="expression" dxfId="470" priority="33">
      <formula>$P$9&gt;51</formula>
    </cfRule>
  </conditionalFormatting>
  <conditionalFormatting sqref="S11:W11">
    <cfRule type="expression" dxfId="469" priority="20">
      <formula>$S$11="OK"</formula>
    </cfRule>
    <cfRule type="cellIs" dxfId="468" priority="29" operator="equal">
      <formula>"50文字以内で入力してください。"</formula>
    </cfRule>
  </conditionalFormatting>
  <conditionalFormatting sqref="S15:W15">
    <cfRule type="expression" dxfId="467" priority="17">
      <formula>$S$15="OK"</formula>
    </cfRule>
    <cfRule type="cellIs" dxfId="466" priority="28" operator="equal">
      <formula>"50文字以内で入力してください。"</formula>
    </cfRule>
  </conditionalFormatting>
  <conditionalFormatting sqref="S14:W14 S22">
    <cfRule type="expression" dxfId="465" priority="18">
      <formula>$S$14="OK"</formula>
    </cfRule>
    <cfRule type="cellIs" dxfId="464" priority="27" operator="equal">
      <formula>"50文字以内で入力してください。"</formula>
    </cfRule>
  </conditionalFormatting>
  <conditionalFormatting sqref="E14:O15">
    <cfRule type="expression" dxfId="463" priority="26">
      <formula>$P$14&gt;51</formula>
    </cfRule>
  </conditionalFormatting>
  <conditionalFormatting sqref="E11">
    <cfRule type="expression" dxfId="462" priority="25">
      <formula>$P$11&gt;17</formula>
    </cfRule>
  </conditionalFormatting>
  <conditionalFormatting sqref="S18">
    <cfRule type="cellIs" dxfId="461" priority="24" operator="equal">
      <formula>"500文字以内で入力してください。"</formula>
    </cfRule>
  </conditionalFormatting>
  <conditionalFormatting sqref="S16">
    <cfRule type="cellIs" dxfId="460" priority="23" operator="equal">
      <formula>"50文字以内で入力してください。"</formula>
    </cfRule>
  </conditionalFormatting>
  <conditionalFormatting sqref="S16:W17">
    <cfRule type="expression" dxfId="459" priority="16">
      <formula>$S$16="OK"</formula>
    </cfRule>
  </conditionalFormatting>
  <conditionalFormatting sqref="S18:W19">
    <cfRule type="expression" dxfId="458" priority="15">
      <formula>$S$18="OK"</formula>
    </cfRule>
  </conditionalFormatting>
  <conditionalFormatting sqref="S20">
    <cfRule type="expression" dxfId="457" priority="13">
      <formula>$S$14="OK"</formula>
    </cfRule>
    <cfRule type="cellIs" dxfId="456" priority="14" operator="equal">
      <formula>"50文字以内で入力してください。"</formula>
    </cfRule>
  </conditionalFormatting>
  <conditionalFormatting sqref="S24">
    <cfRule type="expression" dxfId="455" priority="11">
      <formula>$S$24="OK"</formula>
    </cfRule>
    <cfRule type="cellIs" dxfId="454" priority="12" operator="equal">
      <formula>"50文字以内で入力してください。"</formula>
    </cfRule>
  </conditionalFormatting>
  <conditionalFormatting sqref="S13:W13">
    <cfRule type="expression" dxfId="453" priority="9">
      <formula>$S$13="OK"</formula>
    </cfRule>
    <cfRule type="cellIs" dxfId="452" priority="10" operator="equal">
      <formula>"50文字以内で入力してください。"</formula>
    </cfRule>
  </conditionalFormatting>
  <conditionalFormatting sqref="Q1:W1">
    <cfRule type="cellIs" dxfId="451" priority="8" operator="equal">
      <formula>"未記入の入力項目がございます。"</formula>
    </cfRule>
  </conditionalFormatting>
  <conditionalFormatting sqref="S29:W29">
    <cfRule type="expression" dxfId="450" priority="6">
      <formula>$S$29="OK"</formula>
    </cfRule>
    <cfRule type="cellIs" dxfId="449" priority="7" operator="equal">
      <formula>"50文字以内で入力してください。"</formula>
    </cfRule>
  </conditionalFormatting>
  <conditionalFormatting sqref="Q27:W27">
    <cfRule type="expression" dxfId="448" priority="5">
      <formula>$E$26="①通年取扱い"</formula>
    </cfRule>
  </conditionalFormatting>
  <conditionalFormatting sqref="K26:L26">
    <cfRule type="expression" dxfId="447" priority="4">
      <formula>$E$26="①通年取扱い"</formula>
    </cfRule>
  </conditionalFormatting>
  <conditionalFormatting sqref="K27:L27">
    <cfRule type="expression" dxfId="446" priority="3">
      <formula>$E$26="①通年取扱い"</formula>
    </cfRule>
  </conditionalFormatting>
  <conditionalFormatting sqref="N26:O26">
    <cfRule type="expression" dxfId="445" priority="2">
      <formula>$E$26="①通年取扱い"</formula>
    </cfRule>
  </conditionalFormatting>
  <conditionalFormatting sqref="N27:O27">
    <cfRule type="expression" dxfId="444" priority="1">
      <formula>$E$26="①通年取扱い"</formula>
    </cfRule>
  </conditionalFormatting>
  <dataValidations count="11">
    <dataValidation type="date" allowBlank="1" showInputMessage="1" showErrorMessage="1" error="2017/1/1以降の日付を入力してください。" sqref="K26:L27 N26:O27">
      <formula1>42736</formula1>
      <formula2>73050</formula2>
    </dataValidation>
    <dataValidation type="list" allowBlank="1" showInputMessage="1" sqref="I29">
      <formula1>"　,無制限,"</formula1>
    </dataValidation>
    <dataValidation type="list" allowBlank="1" showInputMessage="1" sqref="N29">
      <formula1>"　,制限無し,"</formula1>
    </dataValidation>
    <dataValidation type="list" allowBlank="1" showInputMessage="1" sqref="D3">
      <formula1>"　,サンプル撮影,"</formula1>
    </dataValidation>
    <dataValidation type="list" allowBlank="1" showInputMessage="1" showErrorMessage="1" sqref="E22:F22">
      <formula1>"　,賞味,消費,使用,提供,その他,"</formula1>
    </dataValidation>
    <dataValidation type="list" allowBlank="1" showInputMessage="1" showErrorMessage="1" sqref="G23">
      <formula1>"　,日,ヶ月,年,"</formula1>
    </dataValidation>
    <dataValidation type="list" allowBlank="1" showInputMessage="1" showErrorMessage="1" sqref="E26:H27">
      <formula1>"　　,①通年取扱い,②季節限定取扱い,"</formula1>
    </dataValidation>
    <dataValidation type="list" allowBlank="1" showInputMessage="1" showErrorMessage="1" sqref="J28:K28">
      <formula1>"　　,①～2kg未満,②2kg～5kg未満,③5kg～10kg未満,④10kg～20kg未満,⑤20kg～30kg未満,⑥30kg～50kg未満,"</formula1>
    </dataValidation>
    <dataValidation type="list" allowBlank="1" showInputMessage="1" showErrorMessage="1" sqref="E28:G28">
      <formula1>"　　,①通常便,②冷蔵便,③冷凍便,④その他,"</formula1>
    </dataValidation>
    <dataValidation type="list" allowBlank="1" showInputMessage="1" showErrorMessage="1" sqref="N28:O28">
      <formula1>"　　,①60cmサイズ,②80cmサイズ,③100cmサイズ,④140cmサイズ,⑤160cmサイズ,⑥160～260cmサイズ,"</formula1>
    </dataValidation>
    <dataValidation type="list" allowBlank="1" showInputMessage="1" showErrorMessage="1" sqref="E37:G37">
      <formula1>"　,加入済,未加入,"</formula1>
    </dataValidation>
  </dataValidations>
  <pageMargins left="0.7" right="0.7" top="0.75" bottom="0.75" header="0.3" footer="0.3"/>
  <pageSetup paperSize="9" scale="79" orientation="portrait" r:id="rId1"/>
  <rowBreaks count="1" manualBreakCount="1">
    <brk id="36" max="14" man="1"/>
  </rowBreaks>
  <colBreaks count="1" manualBreakCount="1">
    <brk id="15"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8168889431442"/>
    <pageSetUpPr fitToPage="1"/>
  </sheetPr>
  <dimension ref="B1:T77"/>
  <sheetViews>
    <sheetView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c r="J2" s="484"/>
      <c r="K2" s="484"/>
      <c r="L2" s="484"/>
      <c r="M2" s="484"/>
      <c r="N2" s="19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169"/>
      <c r="S3" s="169"/>
      <c r="T3" s="169"/>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169"/>
      <c r="T4" s="169"/>
    </row>
    <row r="5" spans="2:20" ht="24.9" customHeight="1" x14ac:dyDescent="0.2">
      <c r="B5" s="280" t="s">
        <v>163</v>
      </c>
      <c r="C5" s="110">
        <v>1</v>
      </c>
      <c r="D5" s="116" t="s">
        <v>251</v>
      </c>
      <c r="E5" s="339"/>
      <c r="F5" s="340"/>
      <c r="G5" s="340"/>
      <c r="H5" s="340"/>
      <c r="I5" s="340"/>
      <c r="J5" s="340"/>
      <c r="K5" s="340"/>
      <c r="L5" s="340"/>
      <c r="M5" s="340"/>
      <c r="N5" s="341"/>
      <c r="O5" s="117" t="s">
        <v>245</v>
      </c>
      <c r="P5" s="342" t="s">
        <v>165</v>
      </c>
      <c r="Q5" s="343"/>
      <c r="R5" s="332"/>
      <c r="S5" s="333"/>
      <c r="T5" s="333"/>
    </row>
    <row r="6" spans="2:20" ht="24.9" customHeight="1" x14ac:dyDescent="0.2">
      <c r="B6" s="280"/>
      <c r="C6" s="109">
        <v>2</v>
      </c>
      <c r="D6" s="112" t="s">
        <v>159</v>
      </c>
      <c r="E6" s="327"/>
      <c r="F6" s="328"/>
      <c r="G6" s="328"/>
      <c r="H6" s="328"/>
      <c r="I6" s="328"/>
      <c r="J6" s="328"/>
      <c r="K6" s="328"/>
      <c r="L6" s="328"/>
      <c r="M6" s="328"/>
      <c r="N6" s="329"/>
      <c r="O6" s="118"/>
      <c r="P6" s="330" t="s">
        <v>165</v>
      </c>
      <c r="Q6" s="331"/>
      <c r="R6" s="332"/>
      <c r="S6" s="333"/>
      <c r="T6" s="333"/>
    </row>
    <row r="7" spans="2:20" ht="24.9" customHeight="1" x14ac:dyDescent="0.2">
      <c r="B7" s="280"/>
      <c r="C7" s="109">
        <v>3</v>
      </c>
      <c r="D7" s="112" t="s">
        <v>175</v>
      </c>
      <c r="E7" s="327"/>
      <c r="F7" s="328"/>
      <c r="G7" s="328"/>
      <c r="H7" s="328"/>
      <c r="I7" s="328"/>
      <c r="J7" s="328"/>
      <c r="K7" s="328"/>
      <c r="L7" s="328"/>
      <c r="M7" s="328"/>
      <c r="N7" s="329"/>
      <c r="O7" s="118"/>
      <c r="P7" s="330" t="s">
        <v>165</v>
      </c>
      <c r="Q7" s="331"/>
      <c r="R7" s="332"/>
      <c r="S7" s="333"/>
      <c r="T7" s="333"/>
    </row>
    <row r="8" spans="2:20" ht="24.9" customHeight="1" thickBot="1" x14ac:dyDescent="0.25">
      <c r="B8" s="338"/>
      <c r="C8" s="111">
        <v>4</v>
      </c>
      <c r="D8" s="113" t="s">
        <v>55</v>
      </c>
      <c r="E8" s="344"/>
      <c r="F8" s="345"/>
      <c r="G8" s="345"/>
      <c r="H8" s="345"/>
      <c r="I8" s="345"/>
      <c r="J8" s="345"/>
      <c r="K8" s="345"/>
      <c r="L8" s="345"/>
      <c r="M8" s="345"/>
      <c r="N8" s="346"/>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170"/>
      <c r="S9" s="171"/>
      <c r="T9" s="171"/>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170"/>
      <c r="S10" s="171"/>
      <c r="T10" s="171"/>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170"/>
      <c r="S11" s="171"/>
      <c r="T11" s="171"/>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241</v>
      </c>
      <c r="P13" s="124">
        <f>LEN(E13)</f>
        <v>0</v>
      </c>
      <c r="Q13" s="120" t="s">
        <v>166</v>
      </c>
      <c r="R13" s="217"/>
      <c r="S13" s="218"/>
      <c r="T13" s="218"/>
    </row>
    <row r="14" spans="2:20" ht="24.9" customHeight="1" x14ac:dyDescent="0.2">
      <c r="B14" s="280"/>
      <c r="C14" s="128">
        <v>10</v>
      </c>
      <c r="D14" s="174"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174" t="s">
        <v>179</v>
      </c>
      <c r="E15" s="487" t="s">
        <v>187</v>
      </c>
      <c r="F15" s="488"/>
      <c r="G15" s="301"/>
      <c r="H15" s="301"/>
      <c r="I15" s="485" t="s">
        <v>177</v>
      </c>
      <c r="J15" s="485"/>
      <c r="K15" s="485"/>
      <c r="L15" s="485"/>
      <c r="M15" s="485"/>
      <c r="N15" s="486"/>
      <c r="O15" s="176"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177"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177" t="s">
        <v>220</v>
      </c>
      <c r="E18" s="267"/>
      <c r="F18" s="268"/>
      <c r="G18" s="268"/>
      <c r="H18" s="268"/>
      <c r="I18" s="268"/>
      <c r="J18" s="268"/>
      <c r="K18" s="268"/>
      <c r="L18" s="268"/>
      <c r="M18" s="268"/>
      <c r="N18" s="269"/>
      <c r="O18" s="168" t="s">
        <v>243</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172"/>
      <c r="S19" s="173"/>
      <c r="T19" s="173"/>
    </row>
    <row r="20" spans="2:20" ht="30" customHeight="1" x14ac:dyDescent="0.2">
      <c r="B20" s="280"/>
      <c r="C20" s="222"/>
      <c r="D20" s="244"/>
      <c r="E20" s="267"/>
      <c r="F20" s="268"/>
      <c r="G20" s="268"/>
      <c r="H20" s="268"/>
      <c r="I20" s="268"/>
      <c r="J20" s="489"/>
      <c r="K20" s="229" t="s">
        <v>190</v>
      </c>
      <c r="L20" s="230"/>
      <c r="M20" s="490"/>
      <c r="N20" s="491"/>
      <c r="O20" s="247"/>
      <c r="P20" s="293"/>
      <c r="Q20" s="294"/>
      <c r="R20" s="172"/>
      <c r="S20" s="173"/>
      <c r="T20" s="173"/>
    </row>
    <row r="21" spans="2:20" ht="30" customHeight="1" x14ac:dyDescent="0.2">
      <c r="B21" s="280"/>
      <c r="C21" s="222"/>
      <c r="D21" s="244"/>
      <c r="E21" s="267"/>
      <c r="F21" s="268"/>
      <c r="G21" s="268"/>
      <c r="H21" s="268"/>
      <c r="I21" s="268"/>
      <c r="J21" s="489"/>
      <c r="K21" s="229" t="s">
        <v>190</v>
      </c>
      <c r="L21" s="230"/>
      <c r="M21" s="490"/>
      <c r="N21" s="491"/>
      <c r="O21" s="247"/>
      <c r="P21" s="293"/>
      <c r="Q21" s="294"/>
      <c r="R21" s="172"/>
      <c r="S21" s="173"/>
      <c r="T21" s="173"/>
    </row>
    <row r="22" spans="2:20" ht="30" customHeight="1" x14ac:dyDescent="0.2">
      <c r="B22" s="280"/>
      <c r="C22" s="222"/>
      <c r="D22" s="244"/>
      <c r="E22" s="267"/>
      <c r="F22" s="268"/>
      <c r="G22" s="268"/>
      <c r="H22" s="268"/>
      <c r="I22" s="268"/>
      <c r="J22" s="489"/>
      <c r="K22" s="229" t="s">
        <v>190</v>
      </c>
      <c r="L22" s="230"/>
      <c r="M22" s="490"/>
      <c r="N22" s="491"/>
      <c r="O22" s="247"/>
      <c r="P22" s="293"/>
      <c r="Q22" s="294"/>
      <c r="R22" s="172"/>
      <c r="S22" s="173"/>
      <c r="T22" s="173"/>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231</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174"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174" t="s">
        <v>191</v>
      </c>
      <c r="E27" s="497" t="s">
        <v>200</v>
      </c>
      <c r="F27" s="498"/>
      <c r="G27" s="498"/>
      <c r="H27" s="498"/>
      <c r="I27" s="498"/>
      <c r="J27" s="499"/>
      <c r="K27" s="499"/>
      <c r="L27" s="500" t="s">
        <v>192</v>
      </c>
      <c r="M27" s="500"/>
      <c r="N27" s="501"/>
      <c r="O27" s="166" t="s">
        <v>215</v>
      </c>
      <c r="P27" s="251" t="s">
        <v>165</v>
      </c>
      <c r="Q27" s="252"/>
      <c r="R27" s="172"/>
      <c r="S27" s="173"/>
      <c r="T27" s="173"/>
    </row>
    <row r="28" spans="2:20" ht="24.9" customHeight="1" x14ac:dyDescent="0.2">
      <c r="B28" s="280"/>
      <c r="C28" s="128">
        <v>20</v>
      </c>
      <c r="D28" s="175" t="s">
        <v>5</v>
      </c>
      <c r="E28" s="512" t="s">
        <v>190</v>
      </c>
      <c r="F28" s="513"/>
      <c r="G28" s="514"/>
      <c r="H28" s="517" t="s">
        <v>186</v>
      </c>
      <c r="I28" s="517"/>
      <c r="J28" s="495"/>
      <c r="K28" s="495"/>
      <c r="L28" s="181" t="s">
        <v>8</v>
      </c>
      <c r="M28" s="495"/>
      <c r="N28" s="496"/>
      <c r="O28" s="295" t="s">
        <v>250</v>
      </c>
      <c r="P28" s="251" t="s">
        <v>165</v>
      </c>
      <c r="Q28" s="252"/>
      <c r="R28" s="108"/>
      <c r="S28" s="107"/>
      <c r="T28" s="107"/>
    </row>
    <row r="29" spans="2:20" ht="24.9" customHeight="1" x14ac:dyDescent="0.2">
      <c r="B29" s="280"/>
      <c r="C29" s="128">
        <v>21</v>
      </c>
      <c r="D29" s="175" t="s">
        <v>21</v>
      </c>
      <c r="E29" s="515"/>
      <c r="F29" s="492"/>
      <c r="G29" s="516"/>
      <c r="H29" s="517" t="s">
        <v>185</v>
      </c>
      <c r="I29" s="517"/>
      <c r="J29" s="495"/>
      <c r="K29" s="495"/>
      <c r="L29" s="181" t="s">
        <v>8</v>
      </c>
      <c r="M29" s="495"/>
      <c r="N29" s="496"/>
      <c r="O29" s="296"/>
      <c r="P29" s="251" t="s">
        <v>165</v>
      </c>
      <c r="Q29" s="252"/>
      <c r="R29" s="253"/>
      <c r="S29" s="254"/>
      <c r="T29" s="254"/>
    </row>
    <row r="30" spans="2:20" ht="24.9" customHeight="1" x14ac:dyDescent="0.2">
      <c r="B30" s="280"/>
      <c r="C30" s="128">
        <v>22</v>
      </c>
      <c r="D30" s="175"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175"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175"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184" t="s">
        <v>3</v>
      </c>
      <c r="O33" s="121" t="s">
        <v>189</v>
      </c>
      <c r="P33" s="264" t="s">
        <v>165</v>
      </c>
      <c r="Q33" s="265"/>
      <c r="R33" s="217"/>
      <c r="S33" s="218"/>
      <c r="T33" s="218"/>
    </row>
    <row r="34" spans="2:20" ht="124.35" customHeight="1" x14ac:dyDescent="0.2">
      <c r="B34" s="280"/>
      <c r="C34" s="128">
        <v>26</v>
      </c>
      <c r="D34" s="174"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174"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8:G29"/>
    <mergeCell ref="H28:I28"/>
    <mergeCell ref="J28:K28"/>
    <mergeCell ref="M28:N28"/>
    <mergeCell ref="P28:Q28"/>
    <mergeCell ref="H29:I29"/>
    <mergeCell ref="J29:K29"/>
    <mergeCell ref="R33:T33"/>
    <mergeCell ref="E34:N34"/>
    <mergeCell ref="P34:Q34"/>
    <mergeCell ref="R29:T29"/>
    <mergeCell ref="E30:N30"/>
    <mergeCell ref="P30:Q30"/>
    <mergeCell ref="E31:N31"/>
    <mergeCell ref="P31:Q31"/>
    <mergeCell ref="E32:N32"/>
    <mergeCell ref="P32:Q32"/>
    <mergeCell ref="E35:N35"/>
    <mergeCell ref="E36:N36"/>
    <mergeCell ref="P36:Q36"/>
    <mergeCell ref="E33:G33"/>
    <mergeCell ref="J33:L33"/>
    <mergeCell ref="P33:Q33"/>
    <mergeCell ref="M29:N29"/>
    <mergeCell ref="P29:Q29"/>
    <mergeCell ref="O28:O29"/>
    <mergeCell ref="E26:N26"/>
    <mergeCell ref="P26:Q26"/>
    <mergeCell ref="R26:T26"/>
    <mergeCell ref="E27:I27"/>
    <mergeCell ref="J27:K27"/>
    <mergeCell ref="L27:N27"/>
    <mergeCell ref="P27:Q27"/>
    <mergeCell ref="R23:T23"/>
    <mergeCell ref="E24:G24"/>
    <mergeCell ref="H24:N25"/>
    <mergeCell ref="O24:O25"/>
    <mergeCell ref="P24:Q25"/>
    <mergeCell ref="R24:T25"/>
    <mergeCell ref="D24:D25"/>
    <mergeCell ref="K20:L20"/>
    <mergeCell ref="M20:N20"/>
    <mergeCell ref="E21:J21"/>
    <mergeCell ref="K21:L21"/>
    <mergeCell ref="M21:N21"/>
    <mergeCell ref="E22:J22"/>
    <mergeCell ref="K22:L22"/>
    <mergeCell ref="M22:N22"/>
    <mergeCell ref="F25:G25"/>
    <mergeCell ref="D19:D23"/>
    <mergeCell ref="E19:J19"/>
    <mergeCell ref="K19:L19"/>
    <mergeCell ref="M19:N19"/>
    <mergeCell ref="O19:O23"/>
    <mergeCell ref="P19:Q23"/>
    <mergeCell ref="E20:J20"/>
    <mergeCell ref="E23:J23"/>
    <mergeCell ref="K23:L23"/>
    <mergeCell ref="M23:N23"/>
    <mergeCell ref="B13:B36"/>
    <mergeCell ref="E13:N13"/>
    <mergeCell ref="R13:T13"/>
    <mergeCell ref="E14:N14"/>
    <mergeCell ref="R14:T14"/>
    <mergeCell ref="E15:F15"/>
    <mergeCell ref="G15:H15"/>
    <mergeCell ref="E18:N18"/>
    <mergeCell ref="R18:T18"/>
    <mergeCell ref="C19:C23"/>
    <mergeCell ref="R7:T7"/>
    <mergeCell ref="P15:Q15"/>
    <mergeCell ref="R15:T15"/>
    <mergeCell ref="E17:N17"/>
    <mergeCell ref="R17:T17"/>
    <mergeCell ref="P11:Q11"/>
    <mergeCell ref="E12:N12"/>
    <mergeCell ref="P12:Q12"/>
    <mergeCell ref="I15:N15"/>
    <mergeCell ref="E16:N16"/>
    <mergeCell ref="E11:N11"/>
    <mergeCell ref="B5:B8"/>
    <mergeCell ref="E5:N5"/>
    <mergeCell ref="P5:Q5"/>
    <mergeCell ref="R5:T5"/>
    <mergeCell ref="E6:N6"/>
    <mergeCell ref="P6:Q6"/>
    <mergeCell ref="R6:T6"/>
    <mergeCell ref="E7:N7"/>
    <mergeCell ref="P7:Q7"/>
    <mergeCell ref="I2:M2"/>
    <mergeCell ref="E8:N8"/>
    <mergeCell ref="P8:Q8"/>
    <mergeCell ref="R8:T8"/>
    <mergeCell ref="B9:B12"/>
    <mergeCell ref="E9:N9"/>
    <mergeCell ref="O9:O12"/>
    <mergeCell ref="P9:Q9"/>
    <mergeCell ref="E10:N10"/>
    <mergeCell ref="P10:Q10"/>
    <mergeCell ref="P16:Q16"/>
    <mergeCell ref="R16:T16"/>
    <mergeCell ref="B2:D3"/>
    <mergeCell ref="O2:Q2"/>
    <mergeCell ref="R2:T2"/>
    <mergeCell ref="E3:O3"/>
    <mergeCell ref="B4:D4"/>
    <mergeCell ref="E4:N4"/>
    <mergeCell ref="P4:Q4"/>
    <mergeCell ref="E2:H2"/>
  </mergeCells>
  <phoneticPr fontId="1"/>
  <conditionalFormatting sqref="R13:T13">
    <cfRule type="expression" dxfId="443" priority="22">
      <formula>$R$13="OK"</formula>
    </cfRule>
    <cfRule type="cellIs" dxfId="442" priority="26" operator="equal">
      <formula>"50文字以内で入力してください。"</formula>
    </cfRule>
  </conditionalFormatting>
  <conditionalFormatting sqref="R14:T14">
    <cfRule type="expression" dxfId="441" priority="21">
      <formula>$R$14="OK"</formula>
    </cfRule>
    <cfRule type="cellIs" dxfId="440" priority="25" operator="equal">
      <formula>"50文字以内で入力してください。"</formula>
    </cfRule>
  </conditionalFormatting>
  <conditionalFormatting sqref="R17:T17 R23:R24">
    <cfRule type="expression" dxfId="439" priority="20">
      <formula>$R$17="OK"</formula>
    </cfRule>
    <cfRule type="cellIs" dxfId="438" priority="24" operator="equal">
      <formula>"50文字以内で入力してください。"</formula>
    </cfRule>
  </conditionalFormatting>
  <conditionalFormatting sqref="R18:R22">
    <cfRule type="cellIs" dxfId="437" priority="23" operator="equal">
      <formula>"50文字以内で入力してください。"</formula>
    </cfRule>
  </conditionalFormatting>
  <conditionalFormatting sqref="R18:T22">
    <cfRule type="expression" dxfId="436" priority="19">
      <formula>$R$18="OK"</formula>
    </cfRule>
  </conditionalFormatting>
  <conditionalFormatting sqref="R26:R27">
    <cfRule type="expression" dxfId="435" priority="17">
      <formula>$R$26="OK"</formula>
    </cfRule>
    <cfRule type="cellIs" dxfId="434" priority="18" operator="equal">
      <formula>"50文字以内で入力してください。"</formula>
    </cfRule>
  </conditionalFormatting>
  <conditionalFormatting sqref="R33:T33">
    <cfRule type="expression" dxfId="433" priority="15">
      <formula>$R$33="OK"</formula>
    </cfRule>
    <cfRule type="cellIs" dxfId="432" priority="16" operator="equal">
      <formula>"50文字以内で入力してください。"</formula>
    </cfRule>
  </conditionalFormatting>
  <conditionalFormatting sqref="R15:T15">
    <cfRule type="expression" dxfId="431" priority="13">
      <formula>$R$15="OK"</formula>
    </cfRule>
    <cfRule type="cellIs" dxfId="430" priority="14" operator="equal">
      <formula>"50文字以内で入力してください。"</formula>
    </cfRule>
  </conditionalFormatting>
  <conditionalFormatting sqref="R2:T4">
    <cfRule type="cellIs" dxfId="429" priority="12" operator="equal">
      <formula>"未記入の入力項目がございます。"</formula>
    </cfRule>
  </conditionalFormatting>
  <conditionalFormatting sqref="R29:T29">
    <cfRule type="expression" dxfId="428" priority="11">
      <formula>$E$28="①通年取扱い"</formula>
    </cfRule>
  </conditionalFormatting>
  <conditionalFormatting sqref="E13">
    <cfRule type="expression" dxfId="427" priority="9">
      <formula>$P$13&gt;51</formula>
    </cfRule>
  </conditionalFormatting>
  <conditionalFormatting sqref="E14">
    <cfRule type="expression" dxfId="426" priority="10">
      <formula>$P$14&gt;17</formula>
    </cfRule>
  </conditionalFormatting>
  <conditionalFormatting sqref="E17:N17">
    <cfRule type="expression" dxfId="425" priority="8">
      <formula>$P$17&gt;51</formula>
    </cfRule>
  </conditionalFormatting>
  <conditionalFormatting sqref="P13">
    <cfRule type="cellIs" dxfId="424" priority="7" operator="greaterThan">
      <formula>51</formula>
    </cfRule>
  </conditionalFormatting>
  <conditionalFormatting sqref="P14">
    <cfRule type="cellIs" dxfId="423" priority="6" operator="greaterThan">
      <formula>17</formula>
    </cfRule>
  </conditionalFormatting>
  <conditionalFormatting sqref="P17">
    <cfRule type="cellIs" dxfId="422" priority="5" operator="greaterThan">
      <formula>51</formula>
    </cfRule>
  </conditionalFormatting>
  <conditionalFormatting sqref="P18">
    <cfRule type="cellIs" dxfId="421" priority="4" operator="greaterThan">
      <formula>501</formula>
    </cfRule>
  </conditionalFormatting>
  <conditionalFormatting sqref="P35">
    <cfRule type="cellIs" dxfId="420" priority="3" operator="greaterThan">
      <formula>501</formula>
    </cfRule>
  </conditionalFormatting>
  <conditionalFormatting sqref="R16:T16">
    <cfRule type="expression" dxfId="419" priority="1">
      <formula>$R$15="OK"</formula>
    </cfRule>
    <cfRule type="cellIs" dxfId="418" priority="2" operator="equal">
      <formula>"50文字以内で入力してください。"</formula>
    </cfRule>
  </conditionalFormatting>
  <dataValidations count="12">
    <dataValidation type="whole" allowBlank="1" showInputMessage="1" showErrorMessage="1" error="5日以降の数字を入力してください。" sqref="J27:K27">
      <formula1>4</formula1>
      <formula2>100</formula2>
    </dataValidation>
    <dataValidation allowBlank="1" showInputMessage="1" error="2017/1/1以降の日付を入力してください。" sqref="O28"/>
    <dataValidation type="list" allowBlank="1" showInputMessage="1" showErrorMessage="1" sqref="E28:G29">
      <formula1>"右の▼から選択してください,①通年取扱い,②季節限定取扱い,"</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30:N30">
      <formula1>"右の▼から選択してください,①通常便,②冷蔵便,③冷凍便"</formula1>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F25:G25">
      <formula1>"右の▼から選択してください,日,ヶ月,年,"</formula1>
    </dataValidation>
    <dataValidation type="list" allowBlank="1" showInputMessage="1" showErrorMessage="1" sqref="E36:N36">
      <formula1>"右の▼から選択してください,加入済,未加入,"</formula1>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6" min="1" max="15" man="1"/>
  </rowBreaks>
  <colBreaks count="1" manualBreakCount="1">
    <brk id="1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19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193"/>
      <c r="S3" s="193"/>
      <c r="T3" s="19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193"/>
      <c r="T4" s="193"/>
    </row>
    <row r="5" spans="2:20" ht="24.9" customHeight="1" x14ac:dyDescent="0.2">
      <c r="B5" s="280" t="s">
        <v>163</v>
      </c>
      <c r="C5" s="110">
        <v>1</v>
      </c>
      <c r="D5" s="116" t="s">
        <v>252</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190"/>
      <c r="S9" s="191"/>
      <c r="T9" s="191"/>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190"/>
      <c r="S10" s="191"/>
      <c r="T10" s="191"/>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190"/>
      <c r="S11" s="191"/>
      <c r="T11" s="191"/>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241</v>
      </c>
      <c r="P13" s="124">
        <f>LEN(E13)</f>
        <v>0</v>
      </c>
      <c r="Q13" s="120" t="s">
        <v>166</v>
      </c>
      <c r="R13" s="217"/>
      <c r="S13" s="218"/>
      <c r="T13" s="218"/>
    </row>
    <row r="14" spans="2:20" ht="24.9" customHeight="1" x14ac:dyDescent="0.2">
      <c r="B14" s="280"/>
      <c r="C14" s="128">
        <v>10</v>
      </c>
      <c r="D14" s="188"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188" t="s">
        <v>179</v>
      </c>
      <c r="E15" s="487" t="s">
        <v>187</v>
      </c>
      <c r="F15" s="488"/>
      <c r="G15" s="301"/>
      <c r="H15" s="301"/>
      <c r="I15" s="485" t="s">
        <v>177</v>
      </c>
      <c r="J15" s="485"/>
      <c r="K15" s="485"/>
      <c r="L15" s="485"/>
      <c r="M15" s="485"/>
      <c r="N15" s="486"/>
      <c r="O15" s="187"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188"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188" t="s">
        <v>220</v>
      </c>
      <c r="E18" s="267"/>
      <c r="F18" s="268"/>
      <c r="G18" s="268"/>
      <c r="H18" s="268"/>
      <c r="I18" s="268"/>
      <c r="J18" s="268"/>
      <c r="K18" s="268"/>
      <c r="L18" s="268"/>
      <c r="M18" s="268"/>
      <c r="N18" s="269"/>
      <c r="O18" s="168" t="s">
        <v>243</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185"/>
      <c r="S19" s="186"/>
      <c r="T19" s="186"/>
    </row>
    <row r="20" spans="2:20" ht="30" customHeight="1" x14ac:dyDescent="0.2">
      <c r="B20" s="280"/>
      <c r="C20" s="222"/>
      <c r="D20" s="244"/>
      <c r="E20" s="267"/>
      <c r="F20" s="268"/>
      <c r="G20" s="268"/>
      <c r="H20" s="268"/>
      <c r="I20" s="268"/>
      <c r="J20" s="489"/>
      <c r="K20" s="229" t="s">
        <v>190</v>
      </c>
      <c r="L20" s="230"/>
      <c r="M20" s="490"/>
      <c r="N20" s="491"/>
      <c r="O20" s="247"/>
      <c r="P20" s="293"/>
      <c r="Q20" s="294"/>
      <c r="R20" s="185"/>
      <c r="S20" s="186"/>
      <c r="T20" s="186"/>
    </row>
    <row r="21" spans="2:20" ht="30" customHeight="1" x14ac:dyDescent="0.2">
      <c r="B21" s="280"/>
      <c r="C21" s="222"/>
      <c r="D21" s="244"/>
      <c r="E21" s="267"/>
      <c r="F21" s="268"/>
      <c r="G21" s="268"/>
      <c r="H21" s="268"/>
      <c r="I21" s="268"/>
      <c r="J21" s="489"/>
      <c r="K21" s="229" t="s">
        <v>190</v>
      </c>
      <c r="L21" s="230"/>
      <c r="M21" s="490"/>
      <c r="N21" s="491"/>
      <c r="O21" s="247"/>
      <c r="P21" s="293"/>
      <c r="Q21" s="294"/>
      <c r="R21" s="185"/>
      <c r="S21" s="186"/>
      <c r="T21" s="186"/>
    </row>
    <row r="22" spans="2:20" ht="30" customHeight="1" x14ac:dyDescent="0.2">
      <c r="B22" s="280"/>
      <c r="C22" s="222"/>
      <c r="D22" s="244"/>
      <c r="E22" s="267"/>
      <c r="F22" s="268"/>
      <c r="G22" s="268"/>
      <c r="H22" s="268"/>
      <c r="I22" s="268"/>
      <c r="J22" s="489"/>
      <c r="K22" s="229" t="s">
        <v>190</v>
      </c>
      <c r="L22" s="230"/>
      <c r="M22" s="490"/>
      <c r="N22" s="491"/>
      <c r="O22" s="247"/>
      <c r="P22" s="293"/>
      <c r="Q22" s="294"/>
      <c r="R22" s="185"/>
      <c r="S22" s="186"/>
      <c r="T22" s="186"/>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188"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188" t="s">
        <v>191</v>
      </c>
      <c r="E27" s="497" t="s">
        <v>200</v>
      </c>
      <c r="F27" s="498"/>
      <c r="G27" s="498"/>
      <c r="H27" s="498"/>
      <c r="I27" s="498"/>
      <c r="J27" s="499"/>
      <c r="K27" s="499"/>
      <c r="L27" s="500" t="s">
        <v>192</v>
      </c>
      <c r="M27" s="500"/>
      <c r="N27" s="501"/>
      <c r="O27" s="166" t="s">
        <v>215</v>
      </c>
      <c r="P27" s="251" t="s">
        <v>165</v>
      </c>
      <c r="Q27" s="252"/>
      <c r="R27" s="185"/>
      <c r="S27" s="186"/>
      <c r="T27" s="186"/>
    </row>
    <row r="28" spans="2:20" ht="24.9" customHeight="1" x14ac:dyDescent="0.2">
      <c r="B28" s="280"/>
      <c r="C28" s="128">
        <v>20</v>
      </c>
      <c r="D28" s="189" t="s">
        <v>5</v>
      </c>
      <c r="E28" s="512" t="s">
        <v>190</v>
      </c>
      <c r="F28" s="513"/>
      <c r="G28" s="514"/>
      <c r="H28" s="517" t="s">
        <v>186</v>
      </c>
      <c r="I28" s="517"/>
      <c r="J28" s="495"/>
      <c r="K28" s="495"/>
      <c r="L28" s="195" t="s">
        <v>8</v>
      </c>
      <c r="M28" s="495"/>
      <c r="N28" s="496"/>
      <c r="O28" s="295" t="s">
        <v>250</v>
      </c>
      <c r="P28" s="251" t="s">
        <v>165</v>
      </c>
      <c r="Q28" s="252"/>
      <c r="R28" s="108"/>
      <c r="S28" s="107"/>
      <c r="T28" s="107"/>
    </row>
    <row r="29" spans="2:20" ht="24.9" customHeight="1" x14ac:dyDescent="0.2">
      <c r="B29" s="280"/>
      <c r="C29" s="128">
        <v>21</v>
      </c>
      <c r="D29" s="189" t="s">
        <v>21</v>
      </c>
      <c r="E29" s="515"/>
      <c r="F29" s="492"/>
      <c r="G29" s="516"/>
      <c r="H29" s="517" t="s">
        <v>185</v>
      </c>
      <c r="I29" s="517"/>
      <c r="J29" s="495"/>
      <c r="K29" s="495"/>
      <c r="L29" s="195" t="s">
        <v>8</v>
      </c>
      <c r="M29" s="495"/>
      <c r="N29" s="496"/>
      <c r="O29" s="296"/>
      <c r="P29" s="251" t="s">
        <v>165</v>
      </c>
      <c r="Q29" s="252"/>
      <c r="R29" s="253"/>
      <c r="S29" s="254"/>
      <c r="T29" s="254"/>
    </row>
    <row r="30" spans="2:20" ht="24.9" customHeight="1" x14ac:dyDescent="0.2">
      <c r="B30" s="280"/>
      <c r="C30" s="128">
        <v>22</v>
      </c>
      <c r="D30" s="189"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189"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189"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194" t="s">
        <v>3</v>
      </c>
      <c r="O33" s="121" t="s">
        <v>189</v>
      </c>
      <c r="P33" s="264" t="s">
        <v>165</v>
      </c>
      <c r="Q33" s="265"/>
      <c r="R33" s="217"/>
      <c r="S33" s="218"/>
      <c r="T33" s="218"/>
    </row>
    <row r="34" spans="2:20" ht="124.35" customHeight="1" x14ac:dyDescent="0.2">
      <c r="B34" s="280"/>
      <c r="C34" s="128">
        <v>26</v>
      </c>
      <c r="D34" s="188"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188"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B2:D3"/>
    <mergeCell ref="O2:Q2"/>
    <mergeCell ref="R2:T2"/>
    <mergeCell ref="E3:O3"/>
    <mergeCell ref="B4:D4"/>
    <mergeCell ref="E4:N4"/>
    <mergeCell ref="P4:Q4"/>
    <mergeCell ref="B5:B8"/>
    <mergeCell ref="E5:N5"/>
    <mergeCell ref="P5:Q5"/>
    <mergeCell ref="R5:T5"/>
    <mergeCell ref="E6:N6"/>
    <mergeCell ref="P6:Q6"/>
    <mergeCell ref="R6:T6"/>
    <mergeCell ref="E7:N7"/>
    <mergeCell ref="P7:Q7"/>
    <mergeCell ref="R7:T7"/>
    <mergeCell ref="E8:N8"/>
    <mergeCell ref="P8:Q8"/>
    <mergeCell ref="R8:T8"/>
    <mergeCell ref="B9:B12"/>
    <mergeCell ref="E9:N9"/>
    <mergeCell ref="O9:O12"/>
    <mergeCell ref="P9:Q9"/>
    <mergeCell ref="E10:N10"/>
    <mergeCell ref="P10:Q10"/>
    <mergeCell ref="E11:N11"/>
    <mergeCell ref="R18:T18"/>
    <mergeCell ref="E18:N18"/>
    <mergeCell ref="E16:N16"/>
    <mergeCell ref="P16:Q16"/>
    <mergeCell ref="R16:T16"/>
    <mergeCell ref="B13:B36"/>
    <mergeCell ref="E13:N13"/>
    <mergeCell ref="R13:T13"/>
    <mergeCell ref="E14:N14"/>
    <mergeCell ref="R14:T14"/>
    <mergeCell ref="P15:Q15"/>
    <mergeCell ref="R15:T15"/>
    <mergeCell ref="E17:N17"/>
    <mergeCell ref="R17:T17"/>
    <mergeCell ref="P11:Q11"/>
    <mergeCell ref="E12:N12"/>
    <mergeCell ref="P12:Q12"/>
    <mergeCell ref="I15:N15"/>
    <mergeCell ref="E15:F15"/>
    <mergeCell ref="G15:H15"/>
    <mergeCell ref="E22:J22"/>
    <mergeCell ref="K22:L22"/>
    <mergeCell ref="M22:N22"/>
    <mergeCell ref="E23:J23"/>
    <mergeCell ref="K23:L23"/>
    <mergeCell ref="M23:N23"/>
    <mergeCell ref="E20:J20"/>
    <mergeCell ref="K20:L20"/>
    <mergeCell ref="M20:N20"/>
    <mergeCell ref="E21:J21"/>
    <mergeCell ref="K21:L21"/>
    <mergeCell ref="M21:N21"/>
    <mergeCell ref="L27:N27"/>
    <mergeCell ref="P27:Q27"/>
    <mergeCell ref="O28:O29"/>
    <mergeCell ref="C19:C23"/>
    <mergeCell ref="D19:D23"/>
    <mergeCell ref="E19:J19"/>
    <mergeCell ref="K19:L19"/>
    <mergeCell ref="M19:N19"/>
    <mergeCell ref="O19:O23"/>
    <mergeCell ref="P19:Q23"/>
    <mergeCell ref="R24:T25"/>
    <mergeCell ref="J29:K29"/>
    <mergeCell ref="M29:N29"/>
    <mergeCell ref="P29:Q29"/>
    <mergeCell ref="F25:G25"/>
    <mergeCell ref="E26:N26"/>
    <mergeCell ref="P26:Q26"/>
    <mergeCell ref="R26:T26"/>
    <mergeCell ref="E27:I27"/>
    <mergeCell ref="J27:K27"/>
    <mergeCell ref="J28:K28"/>
    <mergeCell ref="M28:N28"/>
    <mergeCell ref="P28:Q28"/>
    <mergeCell ref="H29:I29"/>
    <mergeCell ref="R23:T23"/>
    <mergeCell ref="D24:D25"/>
    <mergeCell ref="E24:G24"/>
    <mergeCell ref="H24:N25"/>
    <mergeCell ref="O24:O25"/>
    <mergeCell ref="P24:Q25"/>
    <mergeCell ref="R33:T33"/>
    <mergeCell ref="E34:N34"/>
    <mergeCell ref="P34:Q34"/>
    <mergeCell ref="R29:T29"/>
    <mergeCell ref="E30:N30"/>
    <mergeCell ref="P30:Q30"/>
    <mergeCell ref="E31:N31"/>
    <mergeCell ref="P31:Q31"/>
    <mergeCell ref="E32:N32"/>
    <mergeCell ref="P32:Q32"/>
    <mergeCell ref="E35:N35"/>
    <mergeCell ref="E36:N36"/>
    <mergeCell ref="P36:Q36"/>
    <mergeCell ref="E2:H2"/>
    <mergeCell ref="I2:M2"/>
    <mergeCell ref="E33:G33"/>
    <mergeCell ref="J33:L33"/>
    <mergeCell ref="P33:Q33"/>
    <mergeCell ref="E28:G29"/>
    <mergeCell ref="H28:I28"/>
  </mergeCells>
  <phoneticPr fontId="1"/>
  <conditionalFormatting sqref="R13:T13">
    <cfRule type="expression" dxfId="417" priority="22">
      <formula>$R$13="OK"</formula>
    </cfRule>
    <cfRule type="cellIs" dxfId="416" priority="26" operator="equal">
      <formula>"50文字以内で入力してください。"</formula>
    </cfRule>
  </conditionalFormatting>
  <conditionalFormatting sqref="R14:T14">
    <cfRule type="expression" dxfId="415" priority="21">
      <formula>$R$14="OK"</formula>
    </cfRule>
    <cfRule type="cellIs" dxfId="414" priority="25" operator="equal">
      <formula>"50文字以内で入力してください。"</formula>
    </cfRule>
  </conditionalFormatting>
  <conditionalFormatting sqref="R17:T17 R23:R24">
    <cfRule type="expression" dxfId="413" priority="20">
      <formula>$R$17="OK"</formula>
    </cfRule>
    <cfRule type="cellIs" dxfId="412" priority="24" operator="equal">
      <formula>"50文字以内で入力してください。"</formula>
    </cfRule>
  </conditionalFormatting>
  <conditionalFormatting sqref="R18:R22">
    <cfRule type="cellIs" dxfId="411" priority="23" operator="equal">
      <formula>"50文字以内で入力してください。"</formula>
    </cfRule>
  </conditionalFormatting>
  <conditionalFormatting sqref="R18:T22">
    <cfRule type="expression" dxfId="410" priority="19">
      <formula>$R$18="OK"</formula>
    </cfRule>
  </conditionalFormatting>
  <conditionalFormatting sqref="R26:R27">
    <cfRule type="expression" dxfId="409" priority="17">
      <formula>$R$26="OK"</formula>
    </cfRule>
    <cfRule type="cellIs" dxfId="408" priority="18" operator="equal">
      <formula>"50文字以内で入力してください。"</formula>
    </cfRule>
  </conditionalFormatting>
  <conditionalFormatting sqref="R33:T33">
    <cfRule type="expression" dxfId="407" priority="15">
      <formula>$R$33="OK"</formula>
    </cfRule>
    <cfRule type="cellIs" dxfId="406" priority="16" operator="equal">
      <formula>"50文字以内で入力してください。"</formula>
    </cfRule>
  </conditionalFormatting>
  <conditionalFormatting sqref="R15:T15">
    <cfRule type="expression" dxfId="405" priority="13">
      <formula>$R$15="OK"</formula>
    </cfRule>
    <cfRule type="cellIs" dxfId="404" priority="14" operator="equal">
      <formula>"50文字以内で入力してください。"</formula>
    </cfRule>
  </conditionalFormatting>
  <conditionalFormatting sqref="R2:T4">
    <cfRule type="cellIs" dxfId="403" priority="12" operator="equal">
      <formula>"未記入の入力項目がございます。"</formula>
    </cfRule>
  </conditionalFormatting>
  <conditionalFormatting sqref="R29:T29">
    <cfRule type="expression" dxfId="402" priority="11">
      <formula>$E$28="①通年取扱い"</formula>
    </cfRule>
  </conditionalFormatting>
  <conditionalFormatting sqref="E13">
    <cfRule type="expression" dxfId="401" priority="9">
      <formula>$P$13&gt;51</formula>
    </cfRule>
  </conditionalFormatting>
  <conditionalFormatting sqref="E14">
    <cfRule type="expression" dxfId="400" priority="10">
      <formula>$P$14&gt;17</formula>
    </cfRule>
  </conditionalFormatting>
  <conditionalFormatting sqref="E17:N17">
    <cfRule type="expression" dxfId="399" priority="8">
      <formula>$P$17&gt;51</formula>
    </cfRule>
  </conditionalFormatting>
  <conditionalFormatting sqref="P13">
    <cfRule type="cellIs" dxfId="398" priority="7" operator="greaterThan">
      <formula>51</formula>
    </cfRule>
  </conditionalFormatting>
  <conditionalFormatting sqref="P14">
    <cfRule type="cellIs" dxfId="397" priority="6" operator="greaterThan">
      <formula>17</formula>
    </cfRule>
  </conditionalFormatting>
  <conditionalFormatting sqref="P17">
    <cfRule type="cellIs" dxfId="396" priority="5" operator="greaterThan">
      <formula>51</formula>
    </cfRule>
  </conditionalFormatting>
  <conditionalFormatting sqref="P18">
    <cfRule type="cellIs" dxfId="395" priority="4" operator="greaterThan">
      <formula>501</formula>
    </cfRule>
  </conditionalFormatting>
  <conditionalFormatting sqref="P35">
    <cfRule type="cellIs" dxfId="394" priority="3" operator="greaterThan">
      <formula>501</formula>
    </cfRule>
  </conditionalFormatting>
  <conditionalFormatting sqref="R16:T16">
    <cfRule type="cellIs" dxfId="393" priority="2" operator="equal">
      <formula>"50文字以内で入力してください。"</formula>
    </cfRule>
  </conditionalFormatting>
  <dataValidations count="12">
    <dataValidation type="list" allowBlank="1" showInputMessage="1" showErrorMessage="1" sqref="E36:N36">
      <formula1>"右の▼から選択してください,加入済,未加入,"</formula1>
    </dataValidation>
    <dataValidation type="list" allowBlank="1" showInputMessage="1" showErrorMessage="1" sqref="F25:G25">
      <formula1>"右の▼から選択してください,日,ヶ月,年,"</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28:G29">
      <formula1>"右の▼から選択してください,①通年取扱い,②季節限定取扱い,"</formula1>
    </dataValidation>
    <dataValidation allowBlank="1" showInputMessage="1" error="2017/1/1以降の日付を入力してください。" sqref="O28"/>
    <dataValidation type="whole" allowBlank="1" showInputMessage="1" showErrorMessage="1" error="5日以降の数字を入力してください。" sqref="J27:K27">
      <formula1>4</formula1>
      <formula2>100</formula2>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6" min="1" max="15"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pageSetUpPr fitToPage="1"/>
  </sheetPr>
  <dimension ref="B1:T77"/>
  <sheetViews>
    <sheetView showZeros="0" zoomScale="80" zoomScaleNormal="80" workbookViewId="0">
      <pane xSplit="4" ySplit="4" topLeftCell="E5" activePane="bottomRight" state="frozen"/>
      <selection activeCell="A2" sqref="A2"/>
      <selection pane="topRight" activeCell="A2" sqref="A2"/>
      <selection pane="bottomLeft" activeCell="A2" sqref="A2"/>
      <selection pane="bottomRight" activeCell="A2" sqref="A2"/>
    </sheetView>
  </sheetViews>
  <sheetFormatPr defaultRowHeight="13.2" x14ac:dyDescent="0.2"/>
  <cols>
    <col min="1" max="1" width="1.6640625" style="106" customWidth="1"/>
    <col min="2" max="2" width="5.44140625" style="105" customWidth="1"/>
    <col min="3" max="3" width="5.44140625" style="106" customWidth="1"/>
    <col min="4" max="4" width="39.109375" style="106" customWidth="1"/>
    <col min="5" max="13" width="7.6640625" style="106" customWidth="1"/>
    <col min="14" max="14" width="12.109375" style="106" customWidth="1"/>
    <col min="15" max="15" width="69.109375" style="106" customWidth="1"/>
    <col min="16" max="16" width="5.33203125" style="106" customWidth="1"/>
    <col min="17" max="17" width="13.109375" style="106" customWidth="1"/>
    <col min="18" max="18" width="6" style="106" customWidth="1"/>
    <col min="19" max="16384" width="8.88671875" style="106"/>
  </cols>
  <sheetData>
    <row r="1" spans="2:20" ht="9" customHeight="1" x14ac:dyDescent="0.2">
      <c r="B1" s="147"/>
      <c r="C1" s="148"/>
      <c r="D1" s="148"/>
      <c r="E1" s="148"/>
      <c r="F1" s="148"/>
      <c r="G1" s="148"/>
      <c r="H1" s="148"/>
      <c r="I1" s="148"/>
      <c r="J1" s="148"/>
      <c r="K1" s="148"/>
      <c r="L1" s="148"/>
      <c r="M1" s="148"/>
      <c r="N1" s="148"/>
      <c r="O1" s="148"/>
      <c r="P1" s="148"/>
      <c r="Q1" s="148"/>
    </row>
    <row r="2" spans="2:20" ht="42" customHeight="1" x14ac:dyDescent="0.2">
      <c r="B2" s="354" t="s">
        <v>188</v>
      </c>
      <c r="C2" s="354"/>
      <c r="D2" s="354"/>
      <c r="E2" s="483" t="s">
        <v>229</v>
      </c>
      <c r="F2" s="483"/>
      <c r="G2" s="483"/>
      <c r="H2" s="483"/>
      <c r="I2" s="484">
        <f>お礼品登録シート1!$I$2</f>
        <v>0</v>
      </c>
      <c r="J2" s="484"/>
      <c r="K2" s="484"/>
      <c r="L2" s="484"/>
      <c r="M2" s="484"/>
      <c r="N2" s="202"/>
      <c r="O2" s="351"/>
      <c r="P2" s="352"/>
      <c r="Q2" s="352"/>
      <c r="R2" s="353"/>
      <c r="S2" s="353"/>
      <c r="T2" s="353"/>
    </row>
    <row r="3" spans="2:20" ht="42" customHeight="1" x14ac:dyDescent="0.2">
      <c r="B3" s="355"/>
      <c r="C3" s="355"/>
      <c r="D3" s="355"/>
      <c r="E3" s="481" t="s">
        <v>244</v>
      </c>
      <c r="F3" s="482"/>
      <c r="G3" s="482"/>
      <c r="H3" s="482"/>
      <c r="I3" s="482"/>
      <c r="J3" s="482"/>
      <c r="K3" s="482"/>
      <c r="L3" s="482"/>
      <c r="M3" s="482"/>
      <c r="N3" s="482"/>
      <c r="O3" s="482"/>
      <c r="P3" s="149"/>
      <c r="Q3" s="149"/>
      <c r="R3" s="203"/>
      <c r="S3" s="203"/>
      <c r="T3" s="203"/>
    </row>
    <row r="4" spans="2:20" ht="33" customHeight="1" x14ac:dyDescent="0.2">
      <c r="B4" s="334" t="s">
        <v>158</v>
      </c>
      <c r="C4" s="335"/>
      <c r="D4" s="335"/>
      <c r="E4" s="335" t="s">
        <v>160</v>
      </c>
      <c r="F4" s="335"/>
      <c r="G4" s="335"/>
      <c r="H4" s="335"/>
      <c r="I4" s="335"/>
      <c r="J4" s="335"/>
      <c r="K4" s="335"/>
      <c r="L4" s="335"/>
      <c r="M4" s="335"/>
      <c r="N4" s="335"/>
      <c r="O4" s="150" t="s">
        <v>162</v>
      </c>
      <c r="P4" s="336" t="s">
        <v>173</v>
      </c>
      <c r="Q4" s="337"/>
      <c r="R4" s="114"/>
      <c r="S4" s="203"/>
      <c r="T4" s="203"/>
    </row>
    <row r="5" spans="2:20" ht="24.9" customHeight="1" x14ac:dyDescent="0.2">
      <c r="B5" s="280" t="s">
        <v>163</v>
      </c>
      <c r="C5" s="110">
        <v>1</v>
      </c>
      <c r="D5" s="116" t="s">
        <v>251</v>
      </c>
      <c r="E5" s="521">
        <f>お礼品登録シート1!$E$5</f>
        <v>0</v>
      </c>
      <c r="F5" s="522"/>
      <c r="G5" s="522"/>
      <c r="H5" s="522"/>
      <c r="I5" s="522"/>
      <c r="J5" s="522"/>
      <c r="K5" s="522"/>
      <c r="L5" s="522"/>
      <c r="M5" s="522"/>
      <c r="N5" s="523"/>
      <c r="O5" s="117" t="s">
        <v>245</v>
      </c>
      <c r="P5" s="342" t="s">
        <v>165</v>
      </c>
      <c r="Q5" s="343"/>
      <c r="R5" s="332"/>
      <c r="S5" s="333"/>
      <c r="T5" s="333"/>
    </row>
    <row r="6" spans="2:20" ht="24.9" customHeight="1" x14ac:dyDescent="0.2">
      <c r="B6" s="280"/>
      <c r="C6" s="109">
        <v>2</v>
      </c>
      <c r="D6" s="112" t="s">
        <v>159</v>
      </c>
      <c r="E6" s="524">
        <f>お礼品登録シート1!$E$6</f>
        <v>0</v>
      </c>
      <c r="F6" s="525"/>
      <c r="G6" s="525"/>
      <c r="H6" s="525"/>
      <c r="I6" s="525"/>
      <c r="J6" s="525"/>
      <c r="K6" s="525"/>
      <c r="L6" s="525"/>
      <c r="M6" s="525"/>
      <c r="N6" s="526"/>
      <c r="O6" s="118"/>
      <c r="P6" s="330" t="s">
        <v>165</v>
      </c>
      <c r="Q6" s="331"/>
      <c r="R6" s="332"/>
      <c r="S6" s="333"/>
      <c r="T6" s="333"/>
    </row>
    <row r="7" spans="2:20" ht="24.9" customHeight="1" x14ac:dyDescent="0.2">
      <c r="B7" s="280"/>
      <c r="C7" s="109">
        <v>3</v>
      </c>
      <c r="D7" s="112" t="s">
        <v>175</v>
      </c>
      <c r="E7" s="524">
        <f>お礼品登録シート1!$E$7</f>
        <v>0</v>
      </c>
      <c r="F7" s="525"/>
      <c r="G7" s="525"/>
      <c r="H7" s="525"/>
      <c r="I7" s="525"/>
      <c r="J7" s="525"/>
      <c r="K7" s="525"/>
      <c r="L7" s="525"/>
      <c r="M7" s="525"/>
      <c r="N7" s="526"/>
      <c r="O7" s="118"/>
      <c r="P7" s="330" t="s">
        <v>165</v>
      </c>
      <c r="Q7" s="331"/>
      <c r="R7" s="332"/>
      <c r="S7" s="333"/>
      <c r="T7" s="333"/>
    </row>
    <row r="8" spans="2:20" ht="24.9" customHeight="1" thickBot="1" x14ac:dyDescent="0.25">
      <c r="B8" s="338"/>
      <c r="C8" s="111">
        <v>4</v>
      </c>
      <c r="D8" s="113" t="s">
        <v>55</v>
      </c>
      <c r="E8" s="518">
        <f>お礼品登録シート1!$E$8</f>
        <v>0</v>
      </c>
      <c r="F8" s="519"/>
      <c r="G8" s="519"/>
      <c r="H8" s="519"/>
      <c r="I8" s="519"/>
      <c r="J8" s="519"/>
      <c r="K8" s="519"/>
      <c r="L8" s="519"/>
      <c r="M8" s="519"/>
      <c r="N8" s="520"/>
      <c r="O8" s="119"/>
      <c r="P8" s="347" t="s">
        <v>165</v>
      </c>
      <c r="Q8" s="348"/>
      <c r="R8" s="332"/>
      <c r="S8" s="333"/>
      <c r="T8" s="333"/>
    </row>
    <row r="9" spans="2:20" ht="24.9" customHeight="1" thickTop="1" x14ac:dyDescent="0.2">
      <c r="B9" s="307" t="s">
        <v>161</v>
      </c>
      <c r="C9" s="127">
        <v>5</v>
      </c>
      <c r="D9" s="132" t="s">
        <v>43</v>
      </c>
      <c r="E9" s="309"/>
      <c r="F9" s="310"/>
      <c r="G9" s="310"/>
      <c r="H9" s="310"/>
      <c r="I9" s="310"/>
      <c r="J9" s="310"/>
      <c r="K9" s="310"/>
      <c r="L9" s="310"/>
      <c r="M9" s="310"/>
      <c r="N9" s="311"/>
      <c r="O9" s="324" t="s">
        <v>235</v>
      </c>
      <c r="P9" s="312" t="s">
        <v>165</v>
      </c>
      <c r="Q9" s="313"/>
      <c r="R9" s="204"/>
      <c r="S9" s="205"/>
      <c r="T9" s="205"/>
    </row>
    <row r="10" spans="2:20" ht="24.9" customHeight="1" x14ac:dyDescent="0.2">
      <c r="B10" s="280"/>
      <c r="C10" s="128">
        <v>6</v>
      </c>
      <c r="D10" s="133" t="s">
        <v>44</v>
      </c>
      <c r="E10" s="314"/>
      <c r="F10" s="315"/>
      <c r="G10" s="315"/>
      <c r="H10" s="315"/>
      <c r="I10" s="315"/>
      <c r="J10" s="315"/>
      <c r="K10" s="315"/>
      <c r="L10" s="315"/>
      <c r="M10" s="315"/>
      <c r="N10" s="316"/>
      <c r="O10" s="325"/>
      <c r="P10" s="317" t="s">
        <v>165</v>
      </c>
      <c r="Q10" s="318"/>
      <c r="R10" s="204"/>
      <c r="S10" s="205"/>
      <c r="T10" s="205"/>
    </row>
    <row r="11" spans="2:20" ht="24.9" customHeight="1" x14ac:dyDescent="0.2">
      <c r="B11" s="280"/>
      <c r="C11" s="128">
        <v>7</v>
      </c>
      <c r="D11" s="133" t="s">
        <v>45</v>
      </c>
      <c r="E11" s="314"/>
      <c r="F11" s="315"/>
      <c r="G11" s="315"/>
      <c r="H11" s="315"/>
      <c r="I11" s="315"/>
      <c r="J11" s="315"/>
      <c r="K11" s="315"/>
      <c r="L11" s="315"/>
      <c r="M11" s="315"/>
      <c r="N11" s="316"/>
      <c r="O11" s="325"/>
      <c r="P11" s="317" t="s">
        <v>165</v>
      </c>
      <c r="Q11" s="318"/>
      <c r="R11" s="204"/>
      <c r="S11" s="205"/>
      <c r="T11" s="205"/>
    </row>
    <row r="12" spans="2:20" ht="24.9" customHeight="1" thickBot="1" x14ac:dyDescent="0.25">
      <c r="B12" s="308"/>
      <c r="C12" s="129">
        <v>8</v>
      </c>
      <c r="D12" s="134" t="s">
        <v>46</v>
      </c>
      <c r="E12" s="319"/>
      <c r="F12" s="320"/>
      <c r="G12" s="320"/>
      <c r="H12" s="320"/>
      <c r="I12" s="320"/>
      <c r="J12" s="320"/>
      <c r="K12" s="320"/>
      <c r="L12" s="320"/>
      <c r="M12" s="320"/>
      <c r="N12" s="321"/>
      <c r="O12" s="326"/>
      <c r="P12" s="322" t="s">
        <v>165</v>
      </c>
      <c r="Q12" s="323"/>
      <c r="R12" s="115"/>
      <c r="S12" s="107"/>
      <c r="T12" s="107"/>
    </row>
    <row r="13" spans="2:20" ht="40.200000000000003" thickTop="1" x14ac:dyDescent="0.2">
      <c r="B13" s="279" t="s">
        <v>174</v>
      </c>
      <c r="C13" s="130">
        <v>9</v>
      </c>
      <c r="D13" s="137" t="s">
        <v>218</v>
      </c>
      <c r="E13" s="282"/>
      <c r="F13" s="283"/>
      <c r="G13" s="283"/>
      <c r="H13" s="283"/>
      <c r="I13" s="283"/>
      <c r="J13" s="283"/>
      <c r="K13" s="283"/>
      <c r="L13" s="283"/>
      <c r="M13" s="283"/>
      <c r="N13" s="284"/>
      <c r="O13" s="167" t="s">
        <v>240</v>
      </c>
      <c r="P13" s="124">
        <f>LEN(E13)</f>
        <v>0</v>
      </c>
      <c r="Q13" s="120" t="s">
        <v>166</v>
      </c>
      <c r="R13" s="217"/>
      <c r="S13" s="218"/>
      <c r="T13" s="218"/>
    </row>
    <row r="14" spans="2:20" ht="24.9" customHeight="1" x14ac:dyDescent="0.2">
      <c r="B14" s="280"/>
      <c r="C14" s="128">
        <v>10</v>
      </c>
      <c r="D14" s="209" t="s">
        <v>164</v>
      </c>
      <c r="E14" s="267"/>
      <c r="F14" s="268"/>
      <c r="G14" s="297"/>
      <c r="H14" s="297"/>
      <c r="I14" s="297"/>
      <c r="J14" s="297"/>
      <c r="K14" s="297"/>
      <c r="L14" s="297"/>
      <c r="M14" s="297"/>
      <c r="N14" s="298"/>
      <c r="O14" s="121"/>
      <c r="P14" s="125">
        <f>LEN(E14)</f>
        <v>0</v>
      </c>
      <c r="Q14" s="122" t="s">
        <v>167</v>
      </c>
      <c r="R14" s="217"/>
      <c r="S14" s="218"/>
      <c r="T14" s="218"/>
    </row>
    <row r="15" spans="2:20" ht="24.9" customHeight="1" x14ac:dyDescent="0.2">
      <c r="B15" s="280"/>
      <c r="C15" s="128">
        <v>11</v>
      </c>
      <c r="D15" s="209" t="s">
        <v>179</v>
      </c>
      <c r="E15" s="487" t="s">
        <v>187</v>
      </c>
      <c r="F15" s="488"/>
      <c r="G15" s="301"/>
      <c r="H15" s="301"/>
      <c r="I15" s="485" t="s">
        <v>177</v>
      </c>
      <c r="J15" s="485"/>
      <c r="K15" s="485"/>
      <c r="L15" s="485"/>
      <c r="M15" s="485"/>
      <c r="N15" s="486"/>
      <c r="O15" s="208" t="s">
        <v>184</v>
      </c>
      <c r="P15" s="264" t="s">
        <v>165</v>
      </c>
      <c r="Q15" s="265"/>
      <c r="R15" s="217"/>
      <c r="S15" s="218"/>
      <c r="T15" s="218"/>
    </row>
    <row r="16" spans="2:20" ht="24.9" customHeight="1" x14ac:dyDescent="0.2">
      <c r="B16" s="280"/>
      <c r="C16" s="128">
        <v>12</v>
      </c>
      <c r="D16" s="209" t="s">
        <v>256</v>
      </c>
      <c r="E16" s="304"/>
      <c r="F16" s="305"/>
      <c r="G16" s="305"/>
      <c r="H16" s="305"/>
      <c r="I16" s="305"/>
      <c r="J16" s="305"/>
      <c r="K16" s="305"/>
      <c r="L16" s="305"/>
      <c r="M16" s="305"/>
      <c r="N16" s="306"/>
      <c r="O16" s="208" t="s">
        <v>259</v>
      </c>
      <c r="P16" s="264" t="s">
        <v>165</v>
      </c>
      <c r="Q16" s="265"/>
      <c r="R16" s="217"/>
      <c r="S16" s="218"/>
      <c r="T16" s="218"/>
    </row>
    <row r="17" spans="2:20" ht="60.75" customHeight="1" x14ac:dyDescent="0.2">
      <c r="B17" s="280"/>
      <c r="C17" s="128">
        <v>13</v>
      </c>
      <c r="D17" s="209" t="s">
        <v>219</v>
      </c>
      <c r="E17" s="267"/>
      <c r="F17" s="268"/>
      <c r="G17" s="302"/>
      <c r="H17" s="302"/>
      <c r="I17" s="302"/>
      <c r="J17" s="302"/>
      <c r="K17" s="302"/>
      <c r="L17" s="302"/>
      <c r="M17" s="302"/>
      <c r="N17" s="303"/>
      <c r="O17" s="121" t="s">
        <v>236</v>
      </c>
      <c r="P17" s="125">
        <f>LEN(E17)</f>
        <v>0</v>
      </c>
      <c r="Q17" s="122" t="s">
        <v>166</v>
      </c>
      <c r="R17" s="217"/>
      <c r="S17" s="218"/>
      <c r="T17" s="218"/>
    </row>
    <row r="18" spans="2:20" ht="130.65" customHeight="1" x14ac:dyDescent="0.2">
      <c r="B18" s="280"/>
      <c r="C18" s="128">
        <v>14</v>
      </c>
      <c r="D18" s="209" t="s">
        <v>220</v>
      </c>
      <c r="E18" s="267"/>
      <c r="F18" s="268"/>
      <c r="G18" s="268"/>
      <c r="H18" s="268"/>
      <c r="I18" s="268"/>
      <c r="J18" s="268"/>
      <c r="K18" s="268"/>
      <c r="L18" s="268"/>
      <c r="M18" s="268"/>
      <c r="N18" s="269"/>
      <c r="O18" s="168" t="s">
        <v>242</v>
      </c>
      <c r="P18" s="125">
        <f>LEN(E18)</f>
        <v>0</v>
      </c>
      <c r="Q18" s="122" t="s">
        <v>168</v>
      </c>
      <c r="R18" s="217"/>
      <c r="S18" s="218"/>
      <c r="T18" s="218"/>
    </row>
    <row r="19" spans="2:20" ht="30" customHeight="1" x14ac:dyDescent="0.2">
      <c r="B19" s="280"/>
      <c r="C19" s="221">
        <v>15</v>
      </c>
      <c r="D19" s="243" t="s">
        <v>176</v>
      </c>
      <c r="E19" s="267"/>
      <c r="F19" s="268"/>
      <c r="G19" s="268"/>
      <c r="H19" s="268"/>
      <c r="I19" s="268"/>
      <c r="J19" s="489"/>
      <c r="K19" s="229" t="s">
        <v>190</v>
      </c>
      <c r="L19" s="230"/>
      <c r="M19" s="490"/>
      <c r="N19" s="491"/>
      <c r="O19" s="246" t="s">
        <v>237</v>
      </c>
      <c r="P19" s="275" t="s">
        <v>165</v>
      </c>
      <c r="Q19" s="276"/>
      <c r="R19" s="206"/>
      <c r="S19" s="207"/>
      <c r="T19" s="207"/>
    </row>
    <row r="20" spans="2:20" ht="30" customHeight="1" x14ac:dyDescent="0.2">
      <c r="B20" s="280"/>
      <c r="C20" s="222"/>
      <c r="D20" s="244"/>
      <c r="E20" s="267"/>
      <c r="F20" s="268"/>
      <c r="G20" s="268"/>
      <c r="H20" s="268"/>
      <c r="I20" s="268"/>
      <c r="J20" s="489"/>
      <c r="K20" s="229" t="s">
        <v>190</v>
      </c>
      <c r="L20" s="230"/>
      <c r="M20" s="490"/>
      <c r="N20" s="491"/>
      <c r="O20" s="247"/>
      <c r="P20" s="293"/>
      <c r="Q20" s="294"/>
      <c r="R20" s="206"/>
      <c r="S20" s="207"/>
      <c r="T20" s="207"/>
    </row>
    <row r="21" spans="2:20" ht="30" customHeight="1" x14ac:dyDescent="0.2">
      <c r="B21" s="280"/>
      <c r="C21" s="222"/>
      <c r="D21" s="244"/>
      <c r="E21" s="267"/>
      <c r="F21" s="268"/>
      <c r="G21" s="268"/>
      <c r="H21" s="268"/>
      <c r="I21" s="268"/>
      <c r="J21" s="489"/>
      <c r="K21" s="229" t="s">
        <v>190</v>
      </c>
      <c r="L21" s="230"/>
      <c r="M21" s="490"/>
      <c r="N21" s="491"/>
      <c r="O21" s="247"/>
      <c r="P21" s="293"/>
      <c r="Q21" s="294"/>
      <c r="R21" s="206"/>
      <c r="S21" s="207"/>
      <c r="T21" s="207"/>
    </row>
    <row r="22" spans="2:20" ht="30" customHeight="1" x14ac:dyDescent="0.2">
      <c r="B22" s="280"/>
      <c r="C22" s="222"/>
      <c r="D22" s="244"/>
      <c r="E22" s="267"/>
      <c r="F22" s="268"/>
      <c r="G22" s="268"/>
      <c r="H22" s="268"/>
      <c r="I22" s="268"/>
      <c r="J22" s="489"/>
      <c r="K22" s="229" t="s">
        <v>190</v>
      </c>
      <c r="L22" s="230"/>
      <c r="M22" s="490"/>
      <c r="N22" s="491"/>
      <c r="O22" s="247"/>
      <c r="P22" s="293"/>
      <c r="Q22" s="294"/>
      <c r="R22" s="206"/>
      <c r="S22" s="207"/>
      <c r="T22" s="207"/>
    </row>
    <row r="23" spans="2:20" ht="30" customHeight="1" x14ac:dyDescent="0.2">
      <c r="B23" s="280"/>
      <c r="C23" s="223"/>
      <c r="D23" s="245"/>
      <c r="E23" s="267"/>
      <c r="F23" s="268"/>
      <c r="G23" s="268"/>
      <c r="H23" s="268"/>
      <c r="I23" s="268"/>
      <c r="J23" s="489"/>
      <c r="K23" s="229" t="s">
        <v>190</v>
      </c>
      <c r="L23" s="230"/>
      <c r="M23" s="490"/>
      <c r="N23" s="491"/>
      <c r="O23" s="248"/>
      <c r="P23" s="277"/>
      <c r="Q23" s="278"/>
      <c r="R23" s="217"/>
      <c r="S23" s="218"/>
      <c r="T23" s="218"/>
    </row>
    <row r="24" spans="2:20" ht="24.9" customHeight="1" x14ac:dyDescent="0.2">
      <c r="B24" s="280"/>
      <c r="C24" s="128">
        <v>16</v>
      </c>
      <c r="D24" s="235" t="s">
        <v>169</v>
      </c>
      <c r="E24" s="493" t="s">
        <v>190</v>
      </c>
      <c r="F24" s="494"/>
      <c r="G24" s="494"/>
      <c r="H24" s="297"/>
      <c r="I24" s="297"/>
      <c r="J24" s="297"/>
      <c r="K24" s="297"/>
      <c r="L24" s="297"/>
      <c r="M24" s="297"/>
      <c r="N24" s="298"/>
      <c r="O24" s="246" t="s">
        <v>214</v>
      </c>
      <c r="P24" s="275" t="s">
        <v>165</v>
      </c>
      <c r="Q24" s="276"/>
      <c r="R24" s="217"/>
      <c r="S24" s="218"/>
      <c r="T24" s="218"/>
    </row>
    <row r="25" spans="2:20" ht="24.9" customHeight="1" x14ac:dyDescent="0.2">
      <c r="B25" s="280"/>
      <c r="C25" s="128">
        <v>17</v>
      </c>
      <c r="D25" s="236"/>
      <c r="E25" s="180"/>
      <c r="F25" s="492" t="s">
        <v>208</v>
      </c>
      <c r="G25" s="492"/>
      <c r="H25" s="302"/>
      <c r="I25" s="302"/>
      <c r="J25" s="302"/>
      <c r="K25" s="302"/>
      <c r="L25" s="302"/>
      <c r="M25" s="302"/>
      <c r="N25" s="303"/>
      <c r="O25" s="248"/>
      <c r="P25" s="277"/>
      <c r="Q25" s="278"/>
      <c r="R25" s="217"/>
      <c r="S25" s="218"/>
      <c r="T25" s="218"/>
    </row>
    <row r="26" spans="2:20" ht="55.35" customHeight="1" x14ac:dyDescent="0.2">
      <c r="B26" s="280"/>
      <c r="C26" s="128">
        <v>18</v>
      </c>
      <c r="D26" s="209" t="s">
        <v>171</v>
      </c>
      <c r="E26" s="267"/>
      <c r="F26" s="268"/>
      <c r="G26" s="268"/>
      <c r="H26" s="268"/>
      <c r="I26" s="268"/>
      <c r="J26" s="268"/>
      <c r="K26" s="268"/>
      <c r="L26" s="268"/>
      <c r="M26" s="268"/>
      <c r="N26" s="269"/>
      <c r="O26" s="121" t="s">
        <v>183</v>
      </c>
      <c r="P26" s="285" t="s">
        <v>165</v>
      </c>
      <c r="Q26" s="286"/>
      <c r="R26" s="217"/>
      <c r="S26" s="218"/>
      <c r="T26" s="218"/>
    </row>
    <row r="27" spans="2:20" ht="44.4" customHeight="1" x14ac:dyDescent="0.2">
      <c r="B27" s="280"/>
      <c r="C27" s="128">
        <v>19</v>
      </c>
      <c r="D27" s="209" t="s">
        <v>191</v>
      </c>
      <c r="E27" s="497" t="s">
        <v>200</v>
      </c>
      <c r="F27" s="498"/>
      <c r="G27" s="498"/>
      <c r="H27" s="498"/>
      <c r="I27" s="498"/>
      <c r="J27" s="499"/>
      <c r="K27" s="499"/>
      <c r="L27" s="500" t="s">
        <v>192</v>
      </c>
      <c r="M27" s="500"/>
      <c r="N27" s="501"/>
      <c r="O27" s="166" t="s">
        <v>215</v>
      </c>
      <c r="P27" s="251" t="s">
        <v>165</v>
      </c>
      <c r="Q27" s="252"/>
      <c r="R27" s="206"/>
      <c r="S27" s="207"/>
      <c r="T27" s="207"/>
    </row>
    <row r="28" spans="2:20" ht="24.9" customHeight="1" x14ac:dyDescent="0.2">
      <c r="B28" s="280"/>
      <c r="C28" s="128">
        <v>20</v>
      </c>
      <c r="D28" s="210" t="s">
        <v>5</v>
      </c>
      <c r="E28" s="512" t="s">
        <v>190</v>
      </c>
      <c r="F28" s="513"/>
      <c r="G28" s="514"/>
      <c r="H28" s="517" t="s">
        <v>186</v>
      </c>
      <c r="I28" s="517"/>
      <c r="J28" s="495"/>
      <c r="K28" s="495"/>
      <c r="L28" s="211" t="s">
        <v>8</v>
      </c>
      <c r="M28" s="495"/>
      <c r="N28" s="496"/>
      <c r="O28" s="295" t="s">
        <v>250</v>
      </c>
      <c r="P28" s="251" t="s">
        <v>165</v>
      </c>
      <c r="Q28" s="252"/>
      <c r="R28" s="108"/>
      <c r="S28" s="107"/>
      <c r="T28" s="107"/>
    </row>
    <row r="29" spans="2:20" ht="24.9" customHeight="1" x14ac:dyDescent="0.2">
      <c r="B29" s="280"/>
      <c r="C29" s="128">
        <v>21</v>
      </c>
      <c r="D29" s="210" t="s">
        <v>21</v>
      </c>
      <c r="E29" s="515"/>
      <c r="F29" s="492"/>
      <c r="G29" s="516"/>
      <c r="H29" s="517" t="s">
        <v>185</v>
      </c>
      <c r="I29" s="517"/>
      <c r="J29" s="495"/>
      <c r="K29" s="495"/>
      <c r="L29" s="211" t="s">
        <v>8</v>
      </c>
      <c r="M29" s="495"/>
      <c r="N29" s="496"/>
      <c r="O29" s="296"/>
      <c r="P29" s="251" t="s">
        <v>165</v>
      </c>
      <c r="Q29" s="252"/>
      <c r="R29" s="253"/>
      <c r="S29" s="254"/>
      <c r="T29" s="254"/>
    </row>
    <row r="30" spans="2:20" ht="24.9" customHeight="1" x14ac:dyDescent="0.2">
      <c r="B30" s="280"/>
      <c r="C30" s="128">
        <v>22</v>
      </c>
      <c r="D30" s="210" t="s">
        <v>20</v>
      </c>
      <c r="E30" s="509" t="s">
        <v>190</v>
      </c>
      <c r="F30" s="510"/>
      <c r="G30" s="510"/>
      <c r="H30" s="510"/>
      <c r="I30" s="510"/>
      <c r="J30" s="510"/>
      <c r="K30" s="510"/>
      <c r="L30" s="510"/>
      <c r="M30" s="510"/>
      <c r="N30" s="511"/>
      <c r="O30" s="121"/>
      <c r="P30" s="258" t="s">
        <v>165</v>
      </c>
      <c r="Q30" s="259"/>
      <c r="R30" s="108"/>
      <c r="S30" s="107"/>
      <c r="T30" s="107"/>
    </row>
    <row r="31" spans="2:20" ht="33" customHeight="1" x14ac:dyDescent="0.2">
      <c r="B31" s="280"/>
      <c r="C31" s="128">
        <v>23</v>
      </c>
      <c r="D31" s="210" t="s">
        <v>180</v>
      </c>
      <c r="E31" s="509" t="s">
        <v>190</v>
      </c>
      <c r="F31" s="510"/>
      <c r="G31" s="510"/>
      <c r="H31" s="510"/>
      <c r="I31" s="510"/>
      <c r="J31" s="510"/>
      <c r="K31" s="510"/>
      <c r="L31" s="510"/>
      <c r="M31" s="510"/>
      <c r="N31" s="511"/>
      <c r="O31" s="121" t="s">
        <v>238</v>
      </c>
      <c r="P31" s="258" t="s">
        <v>165</v>
      </c>
      <c r="Q31" s="259"/>
      <c r="R31" s="108"/>
      <c r="S31" s="107"/>
      <c r="T31" s="107"/>
    </row>
    <row r="32" spans="2:20" ht="33" customHeight="1" x14ac:dyDescent="0.2">
      <c r="B32" s="280"/>
      <c r="C32" s="128">
        <v>24</v>
      </c>
      <c r="D32" s="210" t="s">
        <v>181</v>
      </c>
      <c r="E32" s="509" t="s">
        <v>190</v>
      </c>
      <c r="F32" s="510"/>
      <c r="G32" s="510"/>
      <c r="H32" s="510"/>
      <c r="I32" s="510"/>
      <c r="J32" s="510"/>
      <c r="K32" s="510"/>
      <c r="L32" s="510"/>
      <c r="M32" s="510"/>
      <c r="N32" s="511"/>
      <c r="O32" s="121" t="s">
        <v>239</v>
      </c>
      <c r="P32" s="258" t="s">
        <v>165</v>
      </c>
      <c r="Q32" s="259"/>
      <c r="R32" s="108"/>
      <c r="S32" s="107"/>
      <c r="T32" s="107"/>
    </row>
    <row r="33" spans="2:20" ht="48.9" customHeight="1" x14ac:dyDescent="0.2">
      <c r="B33" s="280"/>
      <c r="C33" s="128">
        <v>25</v>
      </c>
      <c r="D33" s="138" t="s">
        <v>199</v>
      </c>
      <c r="E33" s="505" t="s">
        <v>178</v>
      </c>
      <c r="F33" s="506"/>
      <c r="G33" s="506"/>
      <c r="H33" s="182"/>
      <c r="I33" s="183" t="s">
        <v>3</v>
      </c>
      <c r="J33" s="507" t="s">
        <v>182</v>
      </c>
      <c r="K33" s="508"/>
      <c r="L33" s="508"/>
      <c r="M33" s="182"/>
      <c r="N33" s="212" t="s">
        <v>3</v>
      </c>
      <c r="O33" s="121" t="s">
        <v>189</v>
      </c>
      <c r="P33" s="264" t="s">
        <v>165</v>
      </c>
      <c r="Q33" s="265"/>
      <c r="R33" s="217"/>
      <c r="S33" s="218"/>
      <c r="T33" s="218"/>
    </row>
    <row r="34" spans="2:20" ht="124.35" customHeight="1" x14ac:dyDescent="0.2">
      <c r="B34" s="280"/>
      <c r="C34" s="128">
        <v>26</v>
      </c>
      <c r="D34" s="209" t="s">
        <v>172</v>
      </c>
      <c r="E34" s="267"/>
      <c r="F34" s="268"/>
      <c r="G34" s="268"/>
      <c r="H34" s="268"/>
      <c r="I34" s="268"/>
      <c r="J34" s="268"/>
      <c r="K34" s="268"/>
      <c r="L34" s="268"/>
      <c r="M34" s="268"/>
      <c r="N34" s="269"/>
      <c r="O34" s="121"/>
      <c r="P34" s="264" t="s">
        <v>165</v>
      </c>
      <c r="Q34" s="265"/>
      <c r="R34" s="108"/>
      <c r="S34" s="107"/>
      <c r="T34" s="107"/>
    </row>
    <row r="35" spans="2:20" ht="120" customHeight="1" x14ac:dyDescent="0.2">
      <c r="B35" s="280"/>
      <c r="C35" s="128">
        <v>27</v>
      </c>
      <c r="D35" s="209" t="s">
        <v>170</v>
      </c>
      <c r="E35" s="267"/>
      <c r="F35" s="268"/>
      <c r="G35" s="268"/>
      <c r="H35" s="268"/>
      <c r="I35" s="268"/>
      <c r="J35" s="268"/>
      <c r="K35" s="268"/>
      <c r="L35" s="268"/>
      <c r="M35" s="268"/>
      <c r="N35" s="269"/>
      <c r="O35" s="168" t="s">
        <v>206</v>
      </c>
      <c r="P35" s="125">
        <f>LEN(E35)</f>
        <v>0</v>
      </c>
      <c r="Q35" s="122" t="s">
        <v>168</v>
      </c>
      <c r="R35" s="108"/>
      <c r="S35" s="107"/>
      <c r="T35" s="107"/>
    </row>
    <row r="36" spans="2:20" ht="24.9" customHeight="1" thickBot="1" x14ac:dyDescent="0.25">
      <c r="B36" s="281"/>
      <c r="C36" s="131">
        <v>28</v>
      </c>
      <c r="D36" s="139" t="s">
        <v>42</v>
      </c>
      <c r="E36" s="502" t="s">
        <v>190</v>
      </c>
      <c r="F36" s="503"/>
      <c r="G36" s="503"/>
      <c r="H36" s="503"/>
      <c r="I36" s="503"/>
      <c r="J36" s="503"/>
      <c r="K36" s="503"/>
      <c r="L36" s="503"/>
      <c r="M36" s="503"/>
      <c r="N36" s="504"/>
      <c r="O36" s="123"/>
      <c r="P36" s="273" t="s">
        <v>165</v>
      </c>
      <c r="Q36" s="274"/>
      <c r="R36" s="108"/>
      <c r="S36" s="107"/>
      <c r="T36" s="107"/>
    </row>
    <row r="37" spans="2:20" ht="27.75" customHeight="1" x14ac:dyDescent="0.2"/>
    <row r="38" spans="2:20" ht="27.75" customHeight="1" x14ac:dyDescent="0.2"/>
    <row r="39" spans="2:20" ht="27.75" customHeight="1" x14ac:dyDescent="0.2"/>
    <row r="40" spans="2:20" ht="27.75" customHeight="1" x14ac:dyDescent="0.2"/>
    <row r="41" spans="2:20" ht="27.75" customHeight="1" x14ac:dyDescent="0.2"/>
    <row r="42" spans="2:20" ht="27.75" customHeight="1" x14ac:dyDescent="0.2"/>
    <row r="43" spans="2:20" ht="27.75" customHeight="1" x14ac:dyDescent="0.2"/>
    <row r="44" spans="2:20" ht="27.75" customHeight="1" x14ac:dyDescent="0.2"/>
    <row r="45" spans="2:20" ht="27.75" customHeight="1" x14ac:dyDescent="0.2"/>
    <row r="46" spans="2:20" ht="27.75" customHeight="1" x14ac:dyDescent="0.2"/>
    <row r="47" spans="2:20" ht="27.75" customHeight="1" x14ac:dyDescent="0.2"/>
    <row r="48" spans="2:20" s="105" customFormat="1" ht="27.75" customHeight="1" x14ac:dyDescent="0.2">
      <c r="C48" s="106"/>
      <c r="D48" s="106"/>
      <c r="E48" s="106"/>
      <c r="F48" s="106"/>
      <c r="G48" s="106"/>
      <c r="H48" s="106"/>
      <c r="I48" s="106"/>
      <c r="J48" s="106"/>
      <c r="K48" s="106"/>
      <c r="L48" s="106"/>
      <c r="M48" s="106"/>
      <c r="N48" s="106"/>
      <c r="O48" s="106"/>
      <c r="P48" s="106"/>
      <c r="Q48" s="106"/>
    </row>
    <row r="49" spans="3:17" s="105" customFormat="1" ht="27.75" customHeight="1" x14ac:dyDescent="0.2">
      <c r="C49" s="106"/>
      <c r="D49" s="106"/>
      <c r="E49" s="106"/>
      <c r="F49" s="106"/>
      <c r="G49" s="106"/>
      <c r="H49" s="106"/>
      <c r="I49" s="106"/>
      <c r="J49" s="106"/>
      <c r="K49" s="106"/>
      <c r="L49" s="106"/>
      <c r="M49" s="106"/>
      <c r="N49" s="106"/>
      <c r="O49" s="106"/>
      <c r="P49" s="106"/>
      <c r="Q49" s="106"/>
    </row>
    <row r="50" spans="3:17" s="105" customFormat="1" ht="27.75" customHeight="1" x14ac:dyDescent="0.2">
      <c r="C50" s="106"/>
      <c r="D50" s="106"/>
      <c r="E50" s="106"/>
      <c r="F50" s="106"/>
      <c r="G50" s="106"/>
      <c r="H50" s="106"/>
      <c r="I50" s="106"/>
      <c r="J50" s="106"/>
      <c r="K50" s="106"/>
      <c r="L50" s="106"/>
      <c r="M50" s="106"/>
      <c r="N50" s="106"/>
      <c r="O50" s="106"/>
      <c r="P50" s="106"/>
      <c r="Q50" s="106"/>
    </row>
    <row r="51" spans="3:17" s="105" customFormat="1" ht="27.75" customHeight="1" x14ac:dyDescent="0.2">
      <c r="C51" s="106"/>
      <c r="D51" s="106"/>
      <c r="E51" s="106"/>
      <c r="F51" s="106"/>
      <c r="G51" s="106"/>
      <c r="H51" s="106"/>
      <c r="I51" s="106"/>
      <c r="J51" s="106"/>
      <c r="K51" s="106"/>
      <c r="L51" s="106"/>
      <c r="M51" s="106"/>
      <c r="N51" s="106"/>
      <c r="O51" s="106"/>
      <c r="P51" s="106"/>
      <c r="Q51" s="106"/>
    </row>
    <row r="52" spans="3:17" s="105" customFormat="1" ht="27.75" customHeight="1" x14ac:dyDescent="0.2">
      <c r="C52" s="106"/>
      <c r="D52" s="106"/>
      <c r="E52" s="106"/>
      <c r="F52" s="106"/>
      <c r="G52" s="106"/>
      <c r="H52" s="106"/>
      <c r="I52" s="106"/>
      <c r="J52" s="106"/>
      <c r="K52" s="106"/>
      <c r="L52" s="106"/>
      <c r="M52" s="106"/>
      <c r="N52" s="106"/>
      <c r="O52" s="106"/>
      <c r="P52" s="106"/>
      <c r="Q52" s="106"/>
    </row>
    <row r="53" spans="3:17" s="105" customFormat="1" ht="27.75" customHeight="1" x14ac:dyDescent="0.2">
      <c r="C53" s="106"/>
      <c r="D53" s="106"/>
      <c r="E53" s="106"/>
      <c r="F53" s="106"/>
      <c r="G53" s="106"/>
      <c r="H53" s="106"/>
      <c r="I53" s="106"/>
      <c r="J53" s="106"/>
      <c r="K53" s="106"/>
      <c r="L53" s="106"/>
      <c r="M53" s="106"/>
      <c r="N53" s="106"/>
      <c r="O53" s="106"/>
      <c r="P53" s="106"/>
      <c r="Q53" s="106"/>
    </row>
    <row r="54" spans="3:17" s="105" customFormat="1" ht="27.75" customHeight="1" x14ac:dyDescent="0.2">
      <c r="C54" s="106"/>
      <c r="D54" s="106"/>
      <c r="E54" s="106"/>
      <c r="F54" s="106"/>
      <c r="G54" s="106"/>
      <c r="H54" s="106"/>
      <c r="I54" s="106"/>
      <c r="J54" s="106"/>
      <c r="K54" s="106"/>
      <c r="L54" s="106"/>
      <c r="M54" s="106"/>
      <c r="N54" s="106"/>
      <c r="O54" s="106"/>
      <c r="P54" s="106"/>
      <c r="Q54" s="106"/>
    </row>
    <row r="55" spans="3:17" s="105" customFormat="1" ht="27.75" customHeight="1" x14ac:dyDescent="0.2">
      <c r="C55" s="106"/>
      <c r="D55" s="106"/>
      <c r="E55" s="106"/>
      <c r="F55" s="106"/>
      <c r="G55" s="106"/>
      <c r="H55" s="106"/>
      <c r="I55" s="106"/>
      <c r="J55" s="106"/>
      <c r="K55" s="106"/>
      <c r="L55" s="106"/>
      <c r="M55" s="106"/>
      <c r="N55" s="106"/>
      <c r="O55" s="106"/>
      <c r="P55" s="106"/>
      <c r="Q55" s="106"/>
    </row>
    <row r="56" spans="3:17" s="105" customFormat="1" ht="27.75" customHeight="1" x14ac:dyDescent="0.2">
      <c r="C56" s="106"/>
      <c r="D56" s="106"/>
      <c r="E56" s="106"/>
      <c r="F56" s="106"/>
      <c r="G56" s="106"/>
      <c r="H56" s="106"/>
      <c r="I56" s="106"/>
      <c r="J56" s="106"/>
      <c r="K56" s="106"/>
      <c r="L56" s="106"/>
      <c r="M56" s="106"/>
      <c r="N56" s="106"/>
      <c r="O56" s="106"/>
      <c r="P56" s="106"/>
      <c r="Q56" s="106"/>
    </row>
    <row r="57" spans="3:17" s="105" customFormat="1" ht="27.75" customHeight="1" x14ac:dyDescent="0.2">
      <c r="C57" s="106"/>
      <c r="D57" s="106"/>
      <c r="E57" s="106"/>
      <c r="F57" s="106"/>
      <c r="G57" s="106"/>
      <c r="H57" s="106"/>
      <c r="I57" s="106"/>
      <c r="J57" s="106"/>
      <c r="K57" s="106"/>
      <c r="L57" s="106"/>
      <c r="M57" s="106"/>
      <c r="N57" s="106"/>
      <c r="O57" s="106"/>
      <c r="P57" s="106"/>
      <c r="Q57" s="106"/>
    </row>
    <row r="58" spans="3:17" s="105" customFormat="1" ht="27.75" customHeight="1" x14ac:dyDescent="0.2">
      <c r="C58" s="106"/>
      <c r="D58" s="106"/>
      <c r="E58" s="106"/>
      <c r="F58" s="106"/>
      <c r="G58" s="106"/>
      <c r="H58" s="106"/>
      <c r="I58" s="106"/>
      <c r="J58" s="106"/>
      <c r="K58" s="106"/>
      <c r="L58" s="106"/>
      <c r="M58" s="106"/>
      <c r="N58" s="106"/>
      <c r="O58" s="106"/>
      <c r="P58" s="106"/>
      <c r="Q58" s="106"/>
    </row>
    <row r="59" spans="3:17" s="105" customFormat="1" ht="27.75" customHeight="1" x14ac:dyDescent="0.2">
      <c r="C59" s="106"/>
      <c r="D59" s="106"/>
      <c r="E59" s="106"/>
      <c r="F59" s="106"/>
      <c r="G59" s="106"/>
      <c r="H59" s="106"/>
      <c r="I59" s="106"/>
      <c r="J59" s="106"/>
      <c r="K59" s="106"/>
      <c r="L59" s="106"/>
      <c r="M59" s="106"/>
      <c r="N59" s="106"/>
      <c r="O59" s="106"/>
      <c r="P59" s="106"/>
      <c r="Q59" s="106"/>
    </row>
    <row r="60" spans="3:17" s="105" customFormat="1" ht="27.75" customHeight="1" x14ac:dyDescent="0.2">
      <c r="C60" s="106"/>
      <c r="D60" s="106"/>
      <c r="E60" s="106"/>
      <c r="F60" s="106"/>
      <c r="G60" s="106"/>
      <c r="H60" s="106"/>
      <c r="I60" s="106"/>
      <c r="J60" s="106"/>
      <c r="K60" s="106"/>
      <c r="L60" s="106"/>
      <c r="M60" s="106"/>
      <c r="N60" s="106"/>
      <c r="O60" s="106"/>
      <c r="P60" s="106"/>
      <c r="Q60" s="106"/>
    </row>
    <row r="61" spans="3:17" s="105" customFormat="1" ht="27.75" customHeight="1" x14ac:dyDescent="0.2">
      <c r="C61" s="106"/>
      <c r="D61" s="106"/>
      <c r="E61" s="106"/>
      <c r="F61" s="106"/>
      <c r="G61" s="106"/>
      <c r="H61" s="106"/>
      <c r="I61" s="106"/>
      <c r="J61" s="106"/>
      <c r="K61" s="106"/>
      <c r="L61" s="106"/>
      <c r="M61" s="106"/>
      <c r="N61" s="106"/>
      <c r="O61" s="106"/>
      <c r="P61" s="106"/>
      <c r="Q61" s="106"/>
    </row>
    <row r="62" spans="3:17" s="105" customFormat="1" ht="27.75" customHeight="1" x14ac:dyDescent="0.2">
      <c r="C62" s="106"/>
      <c r="D62" s="106"/>
      <c r="E62" s="106"/>
      <c r="F62" s="106"/>
      <c r="G62" s="106"/>
      <c r="H62" s="106"/>
      <c r="I62" s="106"/>
      <c r="J62" s="106"/>
      <c r="K62" s="106"/>
      <c r="L62" s="106"/>
      <c r="M62" s="106"/>
      <c r="N62" s="106"/>
      <c r="O62" s="106"/>
      <c r="P62" s="106"/>
      <c r="Q62" s="106"/>
    </row>
    <row r="63" spans="3:17" s="105" customFormat="1" ht="27.75" customHeight="1" x14ac:dyDescent="0.2">
      <c r="C63" s="106"/>
      <c r="D63" s="106"/>
      <c r="E63" s="106"/>
      <c r="F63" s="106"/>
      <c r="G63" s="106"/>
      <c r="H63" s="106"/>
      <c r="I63" s="106"/>
      <c r="J63" s="106"/>
      <c r="K63" s="106"/>
      <c r="L63" s="106"/>
      <c r="M63" s="106"/>
      <c r="N63" s="106"/>
      <c r="O63" s="106"/>
      <c r="P63" s="106"/>
      <c r="Q63" s="106"/>
    </row>
    <row r="64" spans="3:17" s="105" customFormat="1" ht="27.75" customHeight="1" x14ac:dyDescent="0.2">
      <c r="C64" s="106"/>
      <c r="D64" s="106"/>
      <c r="E64" s="106"/>
      <c r="F64" s="106"/>
      <c r="G64" s="106"/>
      <c r="H64" s="106"/>
      <c r="I64" s="106"/>
      <c r="J64" s="106"/>
      <c r="K64" s="106"/>
      <c r="L64" s="106"/>
      <c r="M64" s="106"/>
      <c r="N64" s="106"/>
      <c r="O64" s="106"/>
      <c r="P64" s="106"/>
      <c r="Q64" s="106"/>
    </row>
    <row r="65" spans="3:17" s="105" customFormat="1" ht="27.75" customHeight="1" x14ac:dyDescent="0.2">
      <c r="C65" s="106"/>
      <c r="D65" s="106"/>
      <c r="E65" s="106"/>
      <c r="F65" s="106"/>
      <c r="G65" s="106"/>
      <c r="H65" s="106"/>
      <c r="I65" s="106"/>
      <c r="J65" s="106"/>
      <c r="K65" s="106"/>
      <c r="L65" s="106"/>
      <c r="M65" s="106"/>
      <c r="N65" s="106"/>
      <c r="O65" s="106"/>
      <c r="P65" s="106"/>
      <c r="Q65" s="106"/>
    </row>
    <row r="66" spans="3:17" s="105" customFormat="1" ht="27.75" customHeight="1" x14ac:dyDescent="0.2">
      <c r="C66" s="106"/>
      <c r="D66" s="106"/>
      <c r="E66" s="106"/>
      <c r="F66" s="106"/>
      <c r="G66" s="106"/>
      <c r="H66" s="106"/>
      <c r="I66" s="106"/>
      <c r="J66" s="106"/>
      <c r="K66" s="106"/>
      <c r="L66" s="106"/>
      <c r="M66" s="106"/>
      <c r="N66" s="106"/>
      <c r="O66" s="106"/>
      <c r="P66" s="106"/>
      <c r="Q66" s="106"/>
    </row>
    <row r="67" spans="3:17" s="105" customFormat="1" ht="27.75" customHeight="1" x14ac:dyDescent="0.2">
      <c r="C67" s="106"/>
      <c r="D67" s="106"/>
      <c r="E67" s="106"/>
      <c r="F67" s="106"/>
      <c r="G67" s="106"/>
      <c r="H67" s="106"/>
      <c r="I67" s="106"/>
      <c r="J67" s="106"/>
      <c r="K67" s="106"/>
      <c r="L67" s="106"/>
      <c r="M67" s="106"/>
      <c r="N67" s="106"/>
      <c r="O67" s="106"/>
      <c r="P67" s="106"/>
      <c r="Q67" s="106"/>
    </row>
    <row r="68" spans="3:17" s="105" customFormat="1" ht="27.75" customHeight="1" x14ac:dyDescent="0.2">
      <c r="C68" s="106"/>
      <c r="D68" s="106"/>
      <c r="E68" s="106"/>
      <c r="F68" s="106"/>
      <c r="G68" s="106"/>
      <c r="H68" s="106"/>
      <c r="I68" s="106"/>
      <c r="J68" s="106"/>
      <c r="K68" s="106"/>
      <c r="L68" s="106"/>
      <c r="M68" s="106"/>
      <c r="N68" s="106"/>
      <c r="O68" s="106"/>
      <c r="P68" s="106"/>
      <c r="Q68" s="106"/>
    </row>
    <row r="69" spans="3:17" s="105" customFormat="1" ht="27.75" customHeight="1" x14ac:dyDescent="0.2">
      <c r="C69" s="106"/>
      <c r="D69" s="106"/>
      <c r="E69" s="106"/>
      <c r="F69" s="106"/>
      <c r="G69" s="106"/>
      <c r="H69" s="106"/>
      <c r="I69" s="106"/>
      <c r="J69" s="106"/>
      <c r="K69" s="106"/>
      <c r="L69" s="106"/>
      <c r="M69" s="106"/>
      <c r="N69" s="106"/>
      <c r="O69" s="106"/>
      <c r="P69" s="106"/>
      <c r="Q69" s="106"/>
    </row>
    <row r="70" spans="3:17" s="105" customFormat="1" ht="27.75" customHeight="1" x14ac:dyDescent="0.2">
      <c r="C70" s="106"/>
      <c r="D70" s="106"/>
      <c r="E70" s="106"/>
      <c r="F70" s="106"/>
      <c r="G70" s="106"/>
      <c r="H70" s="106"/>
      <c r="I70" s="106"/>
      <c r="J70" s="106"/>
      <c r="K70" s="106"/>
      <c r="L70" s="106"/>
      <c r="M70" s="106"/>
      <c r="N70" s="106"/>
      <c r="O70" s="106"/>
      <c r="P70" s="106"/>
      <c r="Q70" s="106"/>
    </row>
    <row r="71" spans="3:17" s="105" customFormat="1" ht="27.75" customHeight="1" x14ac:dyDescent="0.2">
      <c r="C71" s="106"/>
      <c r="D71" s="106"/>
      <c r="E71" s="106"/>
      <c r="F71" s="106"/>
      <c r="G71" s="106"/>
      <c r="H71" s="106"/>
      <c r="I71" s="106"/>
      <c r="J71" s="106"/>
      <c r="K71" s="106"/>
      <c r="L71" s="106"/>
      <c r="M71" s="106"/>
      <c r="N71" s="106"/>
      <c r="O71" s="106"/>
      <c r="P71" s="106"/>
      <c r="Q71" s="106"/>
    </row>
    <row r="72" spans="3:17" s="105" customFormat="1" ht="27.75" customHeight="1" x14ac:dyDescent="0.2">
      <c r="C72" s="106"/>
      <c r="D72" s="106"/>
      <c r="E72" s="106"/>
      <c r="F72" s="106"/>
      <c r="G72" s="106"/>
      <c r="H72" s="106"/>
      <c r="I72" s="106"/>
      <c r="J72" s="106"/>
      <c r="K72" s="106"/>
      <c r="L72" s="106"/>
      <c r="M72" s="106"/>
      <c r="N72" s="106"/>
      <c r="O72" s="106"/>
      <c r="P72" s="106"/>
      <c r="Q72" s="106"/>
    </row>
    <row r="73" spans="3:17" s="105" customFormat="1" ht="27.75" customHeight="1" x14ac:dyDescent="0.2">
      <c r="C73" s="106"/>
      <c r="D73" s="106"/>
      <c r="E73" s="106"/>
      <c r="F73" s="106"/>
      <c r="G73" s="106"/>
      <c r="H73" s="106"/>
      <c r="I73" s="106"/>
      <c r="J73" s="106"/>
      <c r="K73" s="106"/>
      <c r="L73" s="106"/>
      <c r="M73" s="106"/>
      <c r="N73" s="106"/>
      <c r="O73" s="106"/>
      <c r="P73" s="106"/>
      <c r="Q73" s="106"/>
    </row>
    <row r="74" spans="3:17" s="105" customFormat="1" ht="27.75" customHeight="1" x14ac:dyDescent="0.2">
      <c r="C74" s="106"/>
      <c r="D74" s="106"/>
      <c r="E74" s="106"/>
      <c r="F74" s="106"/>
      <c r="G74" s="106"/>
      <c r="H74" s="106"/>
      <c r="I74" s="106"/>
      <c r="J74" s="106"/>
      <c r="K74" s="106"/>
      <c r="L74" s="106"/>
      <c r="M74" s="106"/>
      <c r="N74" s="106"/>
      <c r="O74" s="106"/>
      <c r="P74" s="106"/>
      <c r="Q74" s="106"/>
    </row>
    <row r="75" spans="3:17" s="105" customFormat="1" ht="27.75" customHeight="1" x14ac:dyDescent="0.2">
      <c r="C75" s="106"/>
      <c r="D75" s="106"/>
      <c r="E75" s="106"/>
      <c r="F75" s="106"/>
      <c r="G75" s="106"/>
      <c r="H75" s="106"/>
      <c r="I75" s="106"/>
      <c r="J75" s="106"/>
      <c r="K75" s="106"/>
      <c r="L75" s="106"/>
      <c r="M75" s="106"/>
      <c r="N75" s="106"/>
      <c r="O75" s="106"/>
      <c r="P75" s="106"/>
      <c r="Q75" s="106"/>
    </row>
    <row r="76" spans="3:17" s="105" customFormat="1" ht="27.75" customHeight="1" x14ac:dyDescent="0.2">
      <c r="C76" s="106"/>
      <c r="D76" s="106"/>
      <c r="E76" s="106"/>
      <c r="F76" s="106"/>
      <c r="G76" s="106"/>
      <c r="H76" s="106"/>
      <c r="I76" s="106"/>
      <c r="J76" s="106"/>
      <c r="K76" s="106"/>
      <c r="L76" s="106"/>
      <c r="M76" s="106"/>
      <c r="N76" s="106"/>
      <c r="O76" s="106"/>
      <c r="P76" s="106"/>
      <c r="Q76" s="106"/>
    </row>
    <row r="77" spans="3:17" s="105" customFormat="1" ht="27.75" customHeight="1" x14ac:dyDescent="0.2">
      <c r="C77" s="106"/>
      <c r="D77" s="106"/>
      <c r="E77" s="106"/>
      <c r="F77" s="106"/>
      <c r="G77" s="106"/>
      <c r="H77" s="106"/>
      <c r="I77" s="106"/>
      <c r="J77" s="106"/>
      <c r="K77" s="106"/>
      <c r="L77" s="106"/>
      <c r="M77" s="106"/>
      <c r="N77" s="106"/>
      <c r="O77" s="106"/>
      <c r="P77" s="106"/>
      <c r="Q77" s="106"/>
    </row>
  </sheetData>
  <mergeCells count="109">
    <mergeCell ref="E26:N26"/>
    <mergeCell ref="R26:T26"/>
    <mergeCell ref="E27:I27"/>
    <mergeCell ref="D24:D25"/>
    <mergeCell ref="E24:G24"/>
    <mergeCell ref="H24:N25"/>
    <mergeCell ref="O24:O25"/>
    <mergeCell ref="P24:Q25"/>
    <mergeCell ref="R24:T25"/>
    <mergeCell ref="F25:G25"/>
    <mergeCell ref="O19:O23"/>
    <mergeCell ref="P19:Q23"/>
    <mergeCell ref="E23:J23"/>
    <mergeCell ref="K23:L23"/>
    <mergeCell ref="M23:N23"/>
    <mergeCell ref="R23:T23"/>
    <mergeCell ref="E13:N13"/>
    <mergeCell ref="R13:T13"/>
    <mergeCell ref="E36:N36"/>
    <mergeCell ref="P36:Q36"/>
    <mergeCell ref="B13:B36"/>
    <mergeCell ref="P16:Q16"/>
    <mergeCell ref="E18:N18"/>
    <mergeCell ref="R18:T18"/>
    <mergeCell ref="C19:C23"/>
    <mergeCell ref="D19:D23"/>
    <mergeCell ref="P12:Q12"/>
    <mergeCell ref="B9:B12"/>
    <mergeCell ref="E9:N9"/>
    <mergeCell ref="O9:O12"/>
    <mergeCell ref="P9:Q9"/>
    <mergeCell ref="E10:N10"/>
    <mergeCell ref="P10:Q10"/>
    <mergeCell ref="P7:Q7"/>
    <mergeCell ref="R7:T7"/>
    <mergeCell ref="B4:D4"/>
    <mergeCell ref="E4:N4"/>
    <mergeCell ref="P4:Q4"/>
    <mergeCell ref="B5:B8"/>
    <mergeCell ref="E8:N8"/>
    <mergeCell ref="P8:Q8"/>
    <mergeCell ref="R8:T8"/>
    <mergeCell ref="R6:T6"/>
    <mergeCell ref="E5:N5"/>
    <mergeCell ref="P5:Q5"/>
    <mergeCell ref="R14:T14"/>
    <mergeCell ref="L27:N27"/>
    <mergeCell ref="E28:G29"/>
    <mergeCell ref="E11:N11"/>
    <mergeCell ref="P11:Q11"/>
    <mergeCell ref="E12:N12"/>
    <mergeCell ref="E7:N7"/>
    <mergeCell ref="E14:N14"/>
    <mergeCell ref="B2:D3"/>
    <mergeCell ref="E2:H2"/>
    <mergeCell ref="I2:M2"/>
    <mergeCell ref="O2:Q2"/>
    <mergeCell ref="R2:T2"/>
    <mergeCell ref="E3:O3"/>
    <mergeCell ref="R5:T5"/>
    <mergeCell ref="E6:N6"/>
    <mergeCell ref="P6:Q6"/>
    <mergeCell ref="P29:Q29"/>
    <mergeCell ref="E15:F15"/>
    <mergeCell ref="G15:H15"/>
    <mergeCell ref="M21:N21"/>
    <mergeCell ref="E22:J22"/>
    <mergeCell ref="M22:N22"/>
    <mergeCell ref="M28:N28"/>
    <mergeCell ref="P28:Q28"/>
    <mergeCell ref="I15:N15"/>
    <mergeCell ref="P15:Q15"/>
    <mergeCell ref="R29:T29"/>
    <mergeCell ref="E19:J19"/>
    <mergeCell ref="K19:L19"/>
    <mergeCell ref="M19:N19"/>
    <mergeCell ref="E20:J20"/>
    <mergeCell ref="K20:L20"/>
    <mergeCell ref="M20:N20"/>
    <mergeCell ref="E21:J21"/>
    <mergeCell ref="K21:L21"/>
    <mergeCell ref="K22:L22"/>
    <mergeCell ref="R33:T33"/>
    <mergeCell ref="P34:Q34"/>
    <mergeCell ref="R15:T15"/>
    <mergeCell ref="E16:N16"/>
    <mergeCell ref="R16:T16"/>
    <mergeCell ref="E17:N17"/>
    <mergeCell ref="R17:T17"/>
    <mergeCell ref="P26:Q26"/>
    <mergeCell ref="O28:O29"/>
    <mergeCell ref="H29:I29"/>
    <mergeCell ref="E34:N34"/>
    <mergeCell ref="E35:N35"/>
    <mergeCell ref="P32:Q32"/>
    <mergeCell ref="P33:Q33"/>
    <mergeCell ref="E32:N32"/>
    <mergeCell ref="E33:G33"/>
    <mergeCell ref="J33:L33"/>
    <mergeCell ref="E30:N30"/>
    <mergeCell ref="P30:Q30"/>
    <mergeCell ref="E31:N31"/>
    <mergeCell ref="P31:Q31"/>
    <mergeCell ref="J27:K27"/>
    <mergeCell ref="P27:Q27"/>
    <mergeCell ref="H28:I28"/>
    <mergeCell ref="J28:K28"/>
    <mergeCell ref="J29:K29"/>
    <mergeCell ref="M29:N29"/>
  </mergeCells>
  <phoneticPr fontId="1"/>
  <conditionalFormatting sqref="R13:T13">
    <cfRule type="expression" dxfId="392" priority="22">
      <formula>$R$13="OK"</formula>
    </cfRule>
    <cfRule type="cellIs" dxfId="391" priority="26" operator="equal">
      <formula>"50文字以内で入力してください。"</formula>
    </cfRule>
  </conditionalFormatting>
  <conditionalFormatting sqref="R14:T14">
    <cfRule type="expression" dxfId="390" priority="21">
      <formula>$R$14="OK"</formula>
    </cfRule>
    <cfRule type="cellIs" dxfId="389" priority="25" operator="equal">
      <formula>"50文字以内で入力してください。"</formula>
    </cfRule>
  </conditionalFormatting>
  <conditionalFormatting sqref="R17:T17 R23:R24">
    <cfRule type="expression" dxfId="388" priority="20">
      <formula>$R$17="OK"</formula>
    </cfRule>
    <cfRule type="cellIs" dxfId="387" priority="24" operator="equal">
      <formula>"50文字以内で入力してください。"</formula>
    </cfRule>
  </conditionalFormatting>
  <conditionalFormatting sqref="R18:R22">
    <cfRule type="cellIs" dxfId="386" priority="23" operator="equal">
      <formula>"50文字以内で入力してください。"</formula>
    </cfRule>
  </conditionalFormatting>
  <conditionalFormatting sqref="R18:T22">
    <cfRule type="expression" dxfId="385" priority="19">
      <formula>$R$18="OK"</formula>
    </cfRule>
  </conditionalFormatting>
  <conditionalFormatting sqref="R26:R27">
    <cfRule type="expression" dxfId="384" priority="17">
      <formula>$R$26="OK"</formula>
    </cfRule>
    <cfRule type="cellIs" dxfId="383" priority="18" operator="equal">
      <formula>"50文字以内で入力してください。"</formula>
    </cfRule>
  </conditionalFormatting>
  <conditionalFormatting sqref="R33:T33">
    <cfRule type="expression" dxfId="382" priority="15">
      <formula>$R$33="OK"</formula>
    </cfRule>
    <cfRule type="cellIs" dxfId="381" priority="16" operator="equal">
      <formula>"50文字以内で入力してください。"</formula>
    </cfRule>
  </conditionalFormatting>
  <conditionalFormatting sqref="R15:T15">
    <cfRule type="expression" dxfId="380" priority="13">
      <formula>$R$15="OK"</formula>
    </cfRule>
    <cfRule type="cellIs" dxfId="379" priority="14" operator="equal">
      <formula>"50文字以内で入力してください。"</formula>
    </cfRule>
  </conditionalFormatting>
  <conditionalFormatting sqref="R2:T4">
    <cfRule type="cellIs" dxfId="378" priority="12" operator="equal">
      <formula>"未記入の入力項目がございます。"</formula>
    </cfRule>
  </conditionalFormatting>
  <conditionalFormatting sqref="R29:T29">
    <cfRule type="expression" dxfId="377" priority="11">
      <formula>$E$28="①通年取扱い"</formula>
    </cfRule>
  </conditionalFormatting>
  <conditionalFormatting sqref="E13">
    <cfRule type="expression" dxfId="376" priority="9">
      <formula>$P$13&gt;51</formula>
    </cfRule>
  </conditionalFormatting>
  <conditionalFormatting sqref="E14">
    <cfRule type="expression" dxfId="375" priority="10">
      <formula>$P$14&gt;17</formula>
    </cfRule>
  </conditionalFormatting>
  <conditionalFormatting sqref="E17:N17">
    <cfRule type="expression" dxfId="374" priority="8">
      <formula>$P$17&gt;51</formula>
    </cfRule>
  </conditionalFormatting>
  <conditionalFormatting sqref="P13">
    <cfRule type="cellIs" dxfId="373" priority="7" operator="greaterThan">
      <formula>51</formula>
    </cfRule>
  </conditionalFormatting>
  <conditionalFormatting sqref="P14">
    <cfRule type="cellIs" dxfId="372" priority="6" operator="greaterThan">
      <formula>17</formula>
    </cfRule>
  </conditionalFormatting>
  <conditionalFormatting sqref="P17">
    <cfRule type="cellIs" dxfId="371" priority="5" operator="greaterThan">
      <formula>51</formula>
    </cfRule>
  </conditionalFormatting>
  <conditionalFormatting sqref="P18">
    <cfRule type="cellIs" dxfId="370" priority="4" operator="greaterThan">
      <formula>501</formula>
    </cfRule>
  </conditionalFormatting>
  <conditionalFormatting sqref="P35">
    <cfRule type="cellIs" dxfId="369" priority="3" operator="greaterThan">
      <formula>501</formula>
    </cfRule>
  </conditionalFormatting>
  <conditionalFormatting sqref="R16:T16">
    <cfRule type="cellIs" dxfId="368" priority="2" operator="equal">
      <formula>"50文字以内で入力してください。"</formula>
    </cfRule>
  </conditionalFormatting>
  <dataValidations count="12">
    <dataValidation type="whole" allowBlank="1" showInputMessage="1" showErrorMessage="1" error="5日以降の数字を入力してください。" sqref="J27:K27">
      <formula1>4</formula1>
      <formula2>100</formula2>
    </dataValidation>
    <dataValidation allowBlank="1" showInputMessage="1" error="2017/1/1以降の日付を入力してください。" sqref="O28"/>
    <dataValidation type="list" allowBlank="1" showInputMessage="1" showErrorMessage="1" sqref="E28:G29">
      <formula1>"右の▼から選択してください,①通年取扱い,②季節限定取扱い,"</formula1>
    </dataValidation>
    <dataValidation type="date" allowBlank="1" showInputMessage="1" showErrorMessage="1" error="2017/1/1以降の日付を入力してください。" sqref="J28:K29 M28:N29">
      <formula1>42736</formula1>
      <formula2>73050</formula2>
    </dataValidation>
    <dataValidation type="list" allowBlank="1" showInputMessage="1" showErrorMessage="1" sqref="E31:N31">
      <formula1>"右の▼から選択してください,①～2kg未満,②2kg～5kg未満,③5kg～10kg未満,④10kg～20kg未満,⑤20kg～30kg未満,⑥30kg～50kg未満,"</formula1>
    </dataValidation>
    <dataValidation type="list" allowBlank="1" showInputMessage="1" showErrorMessage="1" sqref="E32:N32">
      <formula1>"右の▼から選択してください,①60cmサイズ,②80cmサイズ,③100cmサイズ,④140cmサイズ,⑤160cmサイズ,⑥160～260cmサイズ,"</formula1>
    </dataValidation>
    <dataValidation type="list" allowBlank="1" showInputMessage="1" showErrorMessage="1" sqref="E24:G24">
      <formula1>"右の▼から選択してください,賞味期限,消費期限,使用期限,提供期限,その他,"</formula1>
    </dataValidation>
    <dataValidation type="list" allowBlank="1" showInputMessage="1" showErrorMessage="1" sqref="F25:G25">
      <formula1>"右の▼から選択してください,日,ヶ月,年,"</formula1>
    </dataValidation>
    <dataValidation type="list" allowBlank="1" showInputMessage="1" showErrorMessage="1" sqref="E36:N36">
      <formula1>"右の▼から選択してください,加入済,未加入,"</formula1>
    </dataValidation>
    <dataValidation type="list" allowBlank="1" showInputMessage="1" showErrorMessage="1" sqref="K19:K23">
      <formula1>"右の▼から選択してください,原産地,製造地,加工地,宿泊地,サービス提供地"</formula1>
    </dataValidation>
    <dataValidation type="list" allowBlank="1" showInputMessage="1" showErrorMessage="1" sqref="E30:N30">
      <formula1>"右の▼から選択してください,①通常便,②冷蔵便,③冷凍便"</formula1>
    </dataValidation>
    <dataValidation type="list" allowBlank="1" showInputMessage="1" showErrorMessage="1" error="プルダウンで選択してください" sqref="E16:N16">
      <formula1>"　対象　,　対象外　"</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35" min="1" max="15"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お礼品登録シート見本</vt:lpstr>
      <vt:lpstr>エントリーシート6</vt:lpstr>
      <vt:lpstr>エントリーシート7</vt:lpstr>
      <vt:lpstr>エントリーシート8</vt:lpstr>
      <vt:lpstr>エントリーシート9</vt:lpstr>
      <vt:lpstr>エントリーシート10</vt:lpstr>
      <vt:lpstr>お礼品登録シート1</vt:lpstr>
      <vt:lpstr>お礼品登録シート2</vt:lpstr>
      <vt:lpstr>お礼品登録シート3</vt:lpstr>
      <vt:lpstr>お礼品登録シート4</vt:lpstr>
      <vt:lpstr>お礼品登録シート5</vt:lpstr>
      <vt:lpstr>お礼品登録シート6</vt:lpstr>
      <vt:lpstr>お礼品登録シート7</vt:lpstr>
      <vt:lpstr>お礼品登録シート8</vt:lpstr>
      <vt:lpstr>お礼品登録シート9</vt:lpstr>
      <vt:lpstr>お礼品登録シート10</vt:lpstr>
      <vt:lpstr>【事業者使用不可】返礼品一覧</vt:lpstr>
      <vt:lpstr>【貼り付け・登録用】返礼品一覧</vt:lpstr>
      <vt:lpstr>チェック表</vt:lpstr>
      <vt:lpstr>エントリーシート10!Print_Area</vt:lpstr>
      <vt:lpstr>エントリーシート6!Print_Area</vt:lpstr>
      <vt:lpstr>エントリーシート7!Print_Area</vt:lpstr>
      <vt:lpstr>エントリーシート8!Print_Area</vt:lpstr>
      <vt:lpstr>エントリーシート9!Print_Area</vt:lpstr>
      <vt:lpstr>お礼品登録シート1!Print_Area</vt:lpstr>
      <vt:lpstr>お礼品登録シート10!Print_Area</vt:lpstr>
      <vt:lpstr>お礼品登録シート2!Print_Area</vt:lpstr>
      <vt:lpstr>お礼品登録シート3!Print_Area</vt:lpstr>
      <vt:lpstr>お礼品登録シート4!Print_Area</vt:lpstr>
      <vt:lpstr>お礼品登録シート5!Print_Area</vt:lpstr>
      <vt:lpstr>お礼品登録シート6!Print_Area</vt:lpstr>
      <vt:lpstr>お礼品登録シート7!Print_Area</vt:lpstr>
      <vt:lpstr>お礼品登録シート8!Print_Area</vt:lpstr>
      <vt:lpstr>お礼品登録シート9!Print_Area</vt:lpstr>
      <vt:lpstr>お礼品登録シート見本!Print_Area</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m-koda</dc:creator>
  <cp:lastModifiedBy>長谷川 祥子</cp:lastModifiedBy>
  <cp:lastPrinted>2017-08-02T11:34:14Z</cp:lastPrinted>
  <dcterms:created xsi:type="dcterms:W3CDTF">2015-09-08T22:24:51Z</dcterms:created>
  <dcterms:modified xsi:type="dcterms:W3CDTF">2019-08-19T08:52:49Z</dcterms:modified>
</cp:coreProperties>
</file>